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15" yWindow="45" windowWidth="16875" windowHeight="11595"/>
  </bookViews>
  <sheets>
    <sheet name="Red GSX" sheetId="4" r:id="rId1"/>
  </sheets>
  <definedNames>
    <definedName name="_xlnm._FilterDatabase" localSheetId="0" hidden="1">'Red GSX'!$A$1:$I$214</definedName>
    <definedName name="_xlnm.Print_Area" localSheetId="0">'Red GSX'!$A$1:$H$222</definedName>
  </definedNames>
  <calcPr calcId="125725"/>
</workbook>
</file>

<file path=xl/calcChain.xml><?xml version="1.0" encoding="utf-8"?>
<calcChain xmlns="http://schemas.openxmlformats.org/spreadsheetml/2006/main">
  <c r="D218" i="4"/>
  <c r="D217"/>
  <c r="D212"/>
  <c r="D211"/>
  <c r="D206"/>
  <c r="D169"/>
  <c r="D164"/>
  <c r="D157"/>
  <c r="D154"/>
  <c r="D142"/>
  <c r="D139"/>
  <c r="D134"/>
  <c r="D132"/>
  <c r="D119"/>
  <c r="D100"/>
  <c r="D60"/>
  <c r="D42"/>
  <c r="D40"/>
  <c r="D39"/>
  <c r="D222" s="1"/>
  <c r="D31"/>
  <c r="D219" s="1"/>
  <c r="D21"/>
  <c r="D2"/>
  <c r="D216" s="1"/>
  <c r="A2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9" s="1"/>
  <c r="A170" s="1"/>
  <c r="A171" s="1"/>
  <c r="A172" s="1"/>
  <c r="A173" s="1"/>
  <c r="A174" s="1"/>
  <c r="A177" s="1"/>
  <c r="A178" s="1"/>
  <c r="A179" s="1"/>
  <c r="A180" s="1"/>
  <c r="A181" s="1"/>
  <c r="A182" s="1"/>
  <c r="A168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D221" l="1"/>
  <c r="D220"/>
</calcChain>
</file>

<file path=xl/sharedStrings.xml><?xml version="1.0" encoding="utf-8"?>
<sst xmlns="http://schemas.openxmlformats.org/spreadsheetml/2006/main" count="815" uniqueCount="251">
  <si>
    <t>ECM</t>
  </si>
  <si>
    <t>Misc Electrical Connections</t>
  </si>
  <si>
    <t>Front Axles</t>
  </si>
  <si>
    <t>Driveshaft</t>
  </si>
  <si>
    <t>Rear Sub frame</t>
  </si>
  <si>
    <t>Right Rear Hub</t>
  </si>
  <si>
    <t>Left rear hub</t>
  </si>
  <si>
    <t>Rear Axle Right</t>
  </si>
  <si>
    <t>Rear Axle Left</t>
  </si>
  <si>
    <t>Rear Differential</t>
  </si>
  <si>
    <t>Component</t>
  </si>
  <si>
    <t>Rear Sway Bar</t>
  </si>
  <si>
    <t>Left Fender</t>
  </si>
  <si>
    <t>Right Fender</t>
  </si>
  <si>
    <t>Radiator hoses</t>
  </si>
  <si>
    <t>Headlights</t>
  </si>
  <si>
    <t>Slave Cylinder</t>
  </si>
  <si>
    <t>Alternator</t>
  </si>
  <si>
    <t>?</t>
  </si>
  <si>
    <t>Upper control Arm</t>
  </si>
  <si>
    <t>Fuel Pump</t>
  </si>
  <si>
    <t>Rear Hatch</t>
  </si>
  <si>
    <t>Fuel Tank Door</t>
  </si>
  <si>
    <t>Weight</t>
  </si>
  <si>
    <t>Lower Control Arm</t>
  </si>
  <si>
    <t>Trailing Control Arm</t>
  </si>
  <si>
    <t>Toe Control Arm</t>
  </si>
  <si>
    <t>Source</t>
  </si>
  <si>
    <t>Inner Firewall sound Deadener</t>
  </si>
  <si>
    <t>AC Unit</t>
  </si>
  <si>
    <t>Blower Motor</t>
  </si>
  <si>
    <t>Heater Unit</t>
  </si>
  <si>
    <t>HVAC Controls w/ Cables</t>
  </si>
  <si>
    <t>Drivers Air bag</t>
  </si>
  <si>
    <t>Stock Radio and Amp</t>
  </si>
  <si>
    <t>E-brake Handle</t>
  </si>
  <si>
    <t>Air Bag Computer &amp; Bracket</t>
  </si>
  <si>
    <t>Auto Cruise ECU</t>
  </si>
  <si>
    <t>Complete Sound deadening</t>
  </si>
  <si>
    <t>Carpet Padding</t>
  </si>
  <si>
    <t>Rear Seats Upper</t>
  </si>
  <si>
    <t>Rear Seats Lower</t>
  </si>
  <si>
    <t>Sunroof housing incl. motor</t>
  </si>
  <si>
    <t>Roof wiring harness</t>
  </si>
  <si>
    <t>Engine bay firewall sound deadener</t>
  </si>
  <si>
    <t>Stock Battery</t>
  </si>
  <si>
    <t>Emissions Control Canister &amp; brackets</t>
  </si>
  <si>
    <t>Sunroof glass</t>
  </si>
  <si>
    <t>Brake Pedal</t>
  </si>
  <si>
    <t>Clutch Pedal</t>
  </si>
  <si>
    <t>Brake booster</t>
  </si>
  <si>
    <t>Brake master Cylinder</t>
  </si>
  <si>
    <t>Front Bumper inner support</t>
  </si>
  <si>
    <t>Fog lights</t>
  </si>
  <si>
    <t>Engine bay hardware</t>
  </si>
  <si>
    <t>Interior Hardware</t>
  </si>
  <si>
    <t>Dash Hardware</t>
  </si>
  <si>
    <t>Front Bumper cover</t>
  </si>
  <si>
    <t>Radiator fan 1</t>
  </si>
  <si>
    <t>A/C Condenser</t>
  </si>
  <si>
    <t>Cruise Control assembly</t>
  </si>
  <si>
    <t>4g63T Less manifolds</t>
  </si>
  <si>
    <t>Rear seat belts</t>
  </si>
  <si>
    <t>Spare tire and Jack</t>
  </si>
  <si>
    <t>Drivers Door</t>
  </si>
  <si>
    <t>Drivers Door panel</t>
  </si>
  <si>
    <t xml:space="preserve">Passenger Door </t>
  </si>
  <si>
    <t>Passenger door panel</t>
  </si>
  <si>
    <t>Rear Wiper motor, arm and blade</t>
  </si>
  <si>
    <t>Rear bracket behind rear seats</t>
  </si>
  <si>
    <t>ABS ECU, bracket and harness (partial)</t>
  </si>
  <si>
    <t>Exhaust Dpipe back (3")</t>
  </si>
  <si>
    <t>Inner wheel well sound deadener</t>
  </si>
  <si>
    <t>Misc Electrical Wiring</t>
  </si>
  <si>
    <t>Gas pedal &amp; non Cruise Cable</t>
  </si>
  <si>
    <t>BARE CHASSIS (Less left strut tower)</t>
  </si>
  <si>
    <t>Stock Intercooler</t>
  </si>
  <si>
    <t>Stock Intercooler piping</t>
  </si>
  <si>
    <t>Aftermarket Intercooler</t>
  </si>
  <si>
    <t>Fuel Pressure Regulator and braided hose</t>
  </si>
  <si>
    <t>Stock fuel line tubing</t>
  </si>
  <si>
    <t>Instrument Panel</t>
  </si>
  <si>
    <t>Instrument Wiring Harness (Stock)</t>
  </si>
  <si>
    <t>Instrument Wiring Harness (Hacked)</t>
  </si>
  <si>
    <t>Dash (Bare)</t>
  </si>
  <si>
    <t>dsmornothing</t>
  </si>
  <si>
    <t>2g Weight Reductions! Weights included!</t>
  </si>
  <si>
    <t>casuprock</t>
  </si>
  <si>
    <t>Stock Drive Shaft Weight</t>
  </si>
  <si>
    <t>sophat34</t>
  </si>
  <si>
    <t>Washer Fluid Reservoir and all tubes</t>
  </si>
  <si>
    <t>Intake and Throttlebody</t>
  </si>
  <si>
    <t>Exhaust and turbo</t>
  </si>
  <si>
    <t xml:space="preserve">Hood (Stock) </t>
  </si>
  <si>
    <t>BASE</t>
  </si>
  <si>
    <t>Net Weight</t>
  </si>
  <si>
    <t>LOSS</t>
  </si>
  <si>
    <t>Dash Wiring Harness (Hacked)</t>
  </si>
  <si>
    <t>Control Harness (Hacked)</t>
  </si>
  <si>
    <t>Control Harness (Stock)</t>
  </si>
  <si>
    <t>Rear Wiring Harness (Stock)</t>
  </si>
  <si>
    <t>Door Speakers (Both)</t>
  </si>
  <si>
    <t>Side Mirrors</t>
  </si>
  <si>
    <t>Windshield (Incl. Rear View Mirror)</t>
  </si>
  <si>
    <t>Front Wiring Harness Incl. (Fusible Box)</t>
  </si>
  <si>
    <t>Aftermarket Intercooler Piping</t>
  </si>
  <si>
    <t>ABS Manifold</t>
  </si>
  <si>
    <t>Passenger seat (Leather manual)</t>
  </si>
  <si>
    <t>Front seat belts</t>
  </si>
  <si>
    <t>glove box &amp; bar</t>
  </si>
  <si>
    <t>Fusible Box &amp; Wiring</t>
  </si>
  <si>
    <t>3 gal of coolant</t>
  </si>
  <si>
    <t>10 gal fuel</t>
  </si>
  <si>
    <t>Rear Bumper Cover assembly</t>
  </si>
  <si>
    <t>Gross Weight</t>
  </si>
  <si>
    <t>Misc ABS Components</t>
  </si>
  <si>
    <t>LOSS Weight</t>
  </si>
  <si>
    <t>Wheels</t>
  </si>
  <si>
    <t>Tires</t>
  </si>
  <si>
    <t>Carpet (Dirty)</t>
  </si>
  <si>
    <t>POT B</t>
  </si>
  <si>
    <t>POT Base</t>
  </si>
  <si>
    <t>POT Loss</t>
  </si>
  <si>
    <t>POT L</t>
  </si>
  <si>
    <t>Gauge Panel with Gauges</t>
  </si>
  <si>
    <t>Power Steering rack</t>
  </si>
  <si>
    <t>Power Steering pump, reservoir, hoses</t>
  </si>
  <si>
    <t>Front Bumper inner support mounts</t>
  </si>
  <si>
    <t>Hood Latch</t>
  </si>
  <si>
    <t>Hood Hinges</t>
  </si>
  <si>
    <t>Fr Axle Assmb Dr (Incl int. Shaft) w/ABS</t>
  </si>
  <si>
    <t>Fr Axle Assmb Pass w/ABS (less caliper)</t>
  </si>
  <si>
    <t>Front Strut</t>
  </si>
  <si>
    <t>Fuel Filter &amp; Supply line w/ Bracket</t>
  </si>
  <si>
    <t>Fuel Injector Resistor</t>
  </si>
  <si>
    <t>Dead Pedal &amp; Gas pedal stop</t>
  </si>
  <si>
    <t>Power Antenna w/ Wire</t>
  </si>
  <si>
    <t>Rear Wheel flaps</t>
  </si>
  <si>
    <t>Front Floor Sound Deadener</t>
  </si>
  <si>
    <t>Rear Floor Sound Deadener</t>
  </si>
  <si>
    <t>RH Latch, Lock, Switch Cbls Incl Fuel Door</t>
  </si>
  <si>
    <t>Bolted Exhaust Supports</t>
  </si>
  <si>
    <t>Rear Quarter Windows</t>
  </si>
  <si>
    <t>jw4free</t>
  </si>
  <si>
    <t>Passenger Seat (Racing) w/ bracket</t>
  </si>
  <si>
    <t>Driver Seat (Racing) w/ Bracket &amp; S Belt</t>
  </si>
  <si>
    <t>Radiator fan (Condenser)</t>
  </si>
  <si>
    <t>A/C compressor &amp; Bracket</t>
  </si>
  <si>
    <t>19+3</t>
  </si>
  <si>
    <t>joereitman</t>
  </si>
  <si>
    <t>27, 33.2</t>
  </si>
  <si>
    <t>dsmornothing, BAD99GSX</t>
  </si>
  <si>
    <t>Rear Hatch shocks</t>
  </si>
  <si>
    <t>rear hatch weatherstripping</t>
  </si>
  <si>
    <t>Windshield weatherstripping</t>
  </si>
  <si>
    <t>Underdash supports (4ea silver)</t>
  </si>
  <si>
    <t>Galvanized Trunk Mount</t>
  </si>
  <si>
    <t>Windshield wiper motor &amp; arms</t>
  </si>
  <si>
    <t>windshield wipers</t>
  </si>
  <si>
    <t>Driver seat (Lthr elec) w/ seatbelt latch</t>
  </si>
  <si>
    <t>Exhaust heat shield under floor</t>
  </si>
  <si>
    <t>Clock Spring</t>
  </si>
  <si>
    <t>Steering Wheel w/out air bag</t>
  </si>
  <si>
    <t>Brake prop valve w/ turbing and fuel lines</t>
  </si>
  <si>
    <t>Misc Plastic incl front wheel wells</t>
  </si>
  <si>
    <t>Steering Wheel (bare)</t>
  </si>
  <si>
    <t>Steering column ign surround</t>
  </si>
  <si>
    <t>Sunroof Rubber Drains</t>
  </si>
  <si>
    <t>Sunroof misc switch &amp; plastic</t>
  </si>
  <si>
    <t>Rear Speakers (6x9 2 ea)</t>
  </si>
  <si>
    <t>Radiator (metal) w/out upper supports</t>
  </si>
  <si>
    <t>Rear Drain lines and Amp Line</t>
  </si>
  <si>
    <t>Driveshaft Hardware</t>
  </si>
  <si>
    <t>Clutch master cylinder</t>
  </si>
  <si>
    <t>Clutch tubing, rubber hose &amp; bracket</t>
  </si>
  <si>
    <t>Front Subframe w/ pwr steering &amp; swaybar</t>
  </si>
  <si>
    <t>Center Console brackets, ebrk, ecu, srs</t>
  </si>
  <si>
    <t>Steering column less ign</t>
  </si>
  <si>
    <t>Hood Support Arm</t>
  </si>
  <si>
    <t>Shifter &amp; Base</t>
  </si>
  <si>
    <t>Shifter cables</t>
  </si>
  <si>
    <t>Manual Transmission AWD (80% complete)</t>
  </si>
  <si>
    <t>console side panels (2ea)</t>
  </si>
  <si>
    <t>Rear Core foam pad</t>
  </si>
  <si>
    <t>Center Differential (less hardware)</t>
  </si>
  <si>
    <t>Center Console w/ cuphldr, ashtry, cig liter</t>
  </si>
  <si>
    <t>Door Sills &amp; fuel hatch switch plastic</t>
  </si>
  <si>
    <t>Engine Bay Wiring Loss</t>
  </si>
  <si>
    <t>Non Pwer Antenna</t>
  </si>
  <si>
    <t>Passenger Air bag (less cover)</t>
  </si>
  <si>
    <t>Steering column ign surround weight</t>
  </si>
  <si>
    <t>2G Intake manifold (bare)</t>
  </si>
  <si>
    <t>INFO</t>
  </si>
  <si>
    <t>Information</t>
  </si>
  <si>
    <t>Race Steering Wheel</t>
  </si>
  <si>
    <t>Driverside lower dash w/ hood latch swtch</t>
  </si>
  <si>
    <t>Passnger side lower dash w/ hood latch swtch</t>
  </si>
  <si>
    <t>Starter</t>
  </si>
  <si>
    <t>Flywheel &amp; Clutch</t>
  </si>
  <si>
    <t>L</t>
  </si>
  <si>
    <t>B</t>
  </si>
  <si>
    <t>Battery Box</t>
  </si>
  <si>
    <t>Battery in Trunk</t>
  </si>
  <si>
    <t>Dash Braces (Cad plated)</t>
  </si>
  <si>
    <t>Sun Visors (2 ea)</t>
  </si>
  <si>
    <t>Rear Bumper core w/ supports</t>
  </si>
  <si>
    <t>Windshield Wiper cowl</t>
  </si>
  <si>
    <t>Alternator Bracket</t>
  </si>
  <si>
    <t>N</t>
  </si>
  <si>
    <t>Wheels and Tires (4ea)</t>
  </si>
  <si>
    <t>Fuel Filler</t>
  </si>
  <si>
    <t>Rear Sub frame Assembly</t>
  </si>
  <si>
    <t>Fr Brk clpr(ea) w/o hdwr, pads</t>
  </si>
  <si>
    <t>Fr Brake Caliper(ea) only</t>
  </si>
  <si>
    <t>Stock Car Weight</t>
  </si>
  <si>
    <t>Added Weight</t>
  </si>
  <si>
    <t>Removed Weight</t>
  </si>
  <si>
    <t>Current Weight</t>
  </si>
  <si>
    <t>Duplicated component Entry</t>
  </si>
  <si>
    <t>Fuel Filler Guard</t>
  </si>
  <si>
    <t>Passenger Tail light (incl. hardware)</t>
  </si>
  <si>
    <t>Driver Tail light (incl. hardware)</t>
  </si>
  <si>
    <t>Center tail light (incl. hardware)</t>
  </si>
  <si>
    <t>Trunk Plastic (5 pcs)</t>
  </si>
  <si>
    <t>Trunk Pkg Shelf</t>
  </si>
  <si>
    <t>Rear seat side pnls (6pcs,incl stl mnts,rear qtr glass)</t>
  </si>
  <si>
    <t>Headliner (3 pcs)</t>
  </si>
  <si>
    <t>Stock Battery tray (2pcs)</t>
  </si>
  <si>
    <t>Front Engine Mount (Aluminum)</t>
  </si>
  <si>
    <t>IGN Wire Cover</t>
  </si>
  <si>
    <t>Rear Hardware</t>
  </si>
  <si>
    <t>Front Bumper top support (2pcs)</t>
  </si>
  <si>
    <t>Dash Wiring Harness (Stock) incl. fuse block</t>
  </si>
  <si>
    <t>Dash Vent ducting (3pcs)</t>
  </si>
  <si>
    <t>ok</t>
  </si>
  <si>
    <t>Front Motor mount supports (2ea)</t>
  </si>
  <si>
    <t>Category</t>
  </si>
  <si>
    <t>Alt Weight</t>
  </si>
  <si>
    <t>Hood (Fiberglass) incl. CF RRE scoop</t>
  </si>
  <si>
    <t>Radiator overflow bracket (Stock)</t>
  </si>
  <si>
    <t>Radiator overflow bracket (Hacked)</t>
  </si>
  <si>
    <t>Front Strut, Fork</t>
  </si>
  <si>
    <t>Front Subframe w/ Bushings Lower brackets</t>
  </si>
  <si>
    <t>Front Sway Bar (incl. endlinks &amp; Hdware)</t>
  </si>
  <si>
    <t>Power Steering w/ Miata Mod</t>
  </si>
  <si>
    <t>Fuel Tank (bare, less fuel)</t>
  </si>
  <si>
    <t>Fuel Tank Under tank Metal Guard</t>
  </si>
  <si>
    <t>Left Rear Shock</t>
  </si>
  <si>
    <t>Right Rear Shock</t>
  </si>
  <si>
    <t>Car Base - Must have Equipment</t>
  </si>
  <si>
    <t>Weight in Base -could be removed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</si>
</sst>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0.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0" xfId="0" applyFill="1"/>
    <xf numFmtId="0" fontId="0" fillId="0" borderId="10" xfId="0" applyBorder="1"/>
    <xf numFmtId="0" fontId="0" fillId="0" borderId="11" xfId="0" applyBorder="1"/>
    <xf numFmtId="0" fontId="0" fillId="0" borderId="7" xfId="0" applyFill="1" applyBorder="1"/>
    <xf numFmtId="0" fontId="0" fillId="0" borderId="8" xfId="0" applyFill="1" applyBorder="1"/>
    <xf numFmtId="0" fontId="0" fillId="0" borderId="12" xfId="0" applyBorder="1"/>
    <xf numFmtId="0" fontId="0" fillId="0" borderId="5" xfId="0" applyFill="1" applyBorder="1"/>
    <xf numFmtId="0" fontId="2" fillId="0" borderId="0" xfId="0" applyFont="1" applyFill="1"/>
    <xf numFmtId="0" fontId="0" fillId="0" borderId="1" xfId="0" applyFill="1" applyBorder="1"/>
    <xf numFmtId="164" fontId="0" fillId="2" borderId="0" xfId="0" applyNumberFormat="1" applyFill="1"/>
    <xf numFmtId="164" fontId="0" fillId="0" borderId="0" xfId="0" applyNumberFormat="1" applyFill="1"/>
    <xf numFmtId="164" fontId="0" fillId="2" borderId="9" xfId="0" applyNumberFormat="1" applyFill="1" applyBorder="1"/>
    <xf numFmtId="164" fontId="0" fillId="2" borderId="0" xfId="0" applyNumberFormat="1" applyFill="1" applyBorder="1"/>
    <xf numFmtId="164" fontId="0" fillId="0" borderId="0" xfId="0" applyNumberFormat="1" applyFill="1" applyBorder="1"/>
    <xf numFmtId="0" fontId="0" fillId="0" borderId="3" xfId="0" applyFill="1" applyBorder="1"/>
    <xf numFmtId="164" fontId="0" fillId="3" borderId="0" xfId="0" applyNumberFormat="1" applyFill="1"/>
    <xf numFmtId="164" fontId="0" fillId="0" borderId="9" xfId="0" applyNumberFormat="1" applyFill="1" applyBorder="1"/>
  </cellXfs>
  <cellStyles count="4">
    <cellStyle name="Currency 2" xfId="1"/>
    <cellStyle name="Normal" xfId="0" builtinId="0"/>
    <cellStyle name="Normal 10 2" xfId="3"/>
    <cellStyle name="Normal 2" xfId="2"/>
  </cellStyles>
  <dxfs count="10"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22"/>
  <sheetViews>
    <sheetView tabSelected="1" view="pageBreakPreview" zoomScaleNormal="100" zoomScaleSheetLayoutView="100" workbookViewId="0">
      <pane ySplit="1" topLeftCell="A194" activePane="bottomLeft" state="frozen"/>
      <selection pane="bottomLeft" activeCell="H27" sqref="H27"/>
    </sheetView>
  </sheetViews>
  <sheetFormatPr defaultRowHeight="15"/>
  <cols>
    <col min="1" max="1" width="4" bestFit="1" customWidth="1"/>
    <col min="2" max="2" width="42.42578125" bestFit="1" customWidth="1"/>
    <col min="3" max="3" width="4" bestFit="1" customWidth="1"/>
    <col min="5" max="5" width="13.140625" style="11" bestFit="1" customWidth="1"/>
    <col min="6" max="6" width="11.140625" customWidth="1"/>
    <col min="7" max="7" width="7.5703125" bestFit="1" customWidth="1"/>
    <col min="8" max="8" width="14" customWidth="1"/>
  </cols>
  <sheetData>
    <row r="1" spans="1:8">
      <c r="A1" s="7">
        <v>0</v>
      </c>
      <c r="B1" s="6" t="s">
        <v>10</v>
      </c>
      <c r="C1" s="5"/>
      <c r="D1" t="s">
        <v>23</v>
      </c>
      <c r="E1" s="17" t="s">
        <v>236</v>
      </c>
      <c r="F1" t="s">
        <v>237</v>
      </c>
      <c r="H1" t="s">
        <v>27</v>
      </c>
    </row>
    <row r="2" spans="1:8">
      <c r="A2" s="7">
        <f>A1+1</f>
        <v>1</v>
      </c>
      <c r="B2" s="9" t="s">
        <v>75</v>
      </c>
      <c r="C2" s="2" t="s">
        <v>200</v>
      </c>
      <c r="D2" s="21">
        <f>23.4+3.6+13+40+25.9+0.9+23.9+54.9+56.4+107.7+1.7+188.6</f>
        <v>540</v>
      </c>
      <c r="E2" s="4" t="s">
        <v>94</v>
      </c>
      <c r="H2" t="s">
        <v>143</v>
      </c>
    </row>
    <row r="3" spans="1:8">
      <c r="A3" s="7">
        <f>A2+1</f>
        <v>2</v>
      </c>
      <c r="B3" s="9" t="s">
        <v>57</v>
      </c>
      <c r="C3" s="2" t="s">
        <v>200</v>
      </c>
      <c r="D3" s="20">
        <v>15</v>
      </c>
      <c r="E3" s="4" t="s">
        <v>94</v>
      </c>
    </row>
    <row r="4" spans="1:8">
      <c r="A4" s="7">
        <f t="shared" ref="A4:A67" si="0">A3+1</f>
        <v>3</v>
      </c>
      <c r="B4" s="9" t="s">
        <v>52</v>
      </c>
      <c r="C4" s="2" t="s">
        <v>199</v>
      </c>
      <c r="D4" s="21">
        <v>10.3</v>
      </c>
      <c r="E4" s="11" t="s">
        <v>96</v>
      </c>
      <c r="H4" t="s">
        <v>143</v>
      </c>
    </row>
    <row r="5" spans="1:8">
      <c r="A5" s="7">
        <f t="shared" si="0"/>
        <v>4</v>
      </c>
      <c r="B5" s="9" t="s">
        <v>127</v>
      </c>
      <c r="C5" s="2" t="s">
        <v>199</v>
      </c>
      <c r="D5" s="21">
        <v>6</v>
      </c>
      <c r="E5" s="11" t="s">
        <v>96</v>
      </c>
      <c r="H5" t="s">
        <v>143</v>
      </c>
    </row>
    <row r="6" spans="1:8">
      <c r="A6" s="7">
        <f t="shared" si="0"/>
        <v>5</v>
      </c>
      <c r="B6" s="9" t="s">
        <v>231</v>
      </c>
      <c r="C6" s="2" t="s">
        <v>200</v>
      </c>
      <c r="D6" s="21">
        <v>2.2000000000000002</v>
      </c>
      <c r="E6" s="11" t="s">
        <v>94</v>
      </c>
      <c r="F6" s="3"/>
      <c r="G6" s="3"/>
      <c r="H6" t="s">
        <v>143</v>
      </c>
    </row>
    <row r="7" spans="1:8">
      <c r="A7" s="7">
        <f t="shared" si="0"/>
        <v>6</v>
      </c>
      <c r="B7" s="9" t="s">
        <v>53</v>
      </c>
      <c r="C7" s="2" t="s">
        <v>199</v>
      </c>
      <c r="D7" s="20">
        <v>6</v>
      </c>
      <c r="E7" s="11" t="s">
        <v>96</v>
      </c>
      <c r="F7" s="4" t="s">
        <v>18</v>
      </c>
      <c r="G7" s="3"/>
    </row>
    <row r="8" spans="1:8">
      <c r="A8" s="7">
        <f t="shared" si="0"/>
        <v>7</v>
      </c>
      <c r="B8" s="9" t="s">
        <v>104</v>
      </c>
      <c r="C8" s="2" t="s">
        <v>199</v>
      </c>
      <c r="D8" s="20">
        <v>15</v>
      </c>
      <c r="E8" s="11" t="s">
        <v>96</v>
      </c>
      <c r="F8" s="4" t="s">
        <v>18</v>
      </c>
      <c r="G8" s="3"/>
    </row>
    <row r="9" spans="1:8">
      <c r="A9" s="7">
        <f t="shared" si="0"/>
        <v>8</v>
      </c>
      <c r="B9" s="9" t="s">
        <v>15</v>
      </c>
      <c r="C9" s="2" t="s">
        <v>200</v>
      </c>
      <c r="D9" s="20">
        <v>5</v>
      </c>
      <c r="E9" s="11" t="s">
        <v>94</v>
      </c>
    </row>
    <row r="10" spans="1:8">
      <c r="A10" s="7">
        <f t="shared" si="0"/>
        <v>9</v>
      </c>
      <c r="B10" s="9" t="s">
        <v>93</v>
      </c>
      <c r="C10" s="2" t="s">
        <v>199</v>
      </c>
      <c r="D10" s="21">
        <v>40.4</v>
      </c>
      <c r="E10" s="11" t="s">
        <v>96</v>
      </c>
      <c r="H10" t="s">
        <v>143</v>
      </c>
    </row>
    <row r="11" spans="1:8">
      <c r="A11" s="7">
        <f t="shared" si="0"/>
        <v>10</v>
      </c>
      <c r="B11" s="9" t="s">
        <v>238</v>
      </c>
      <c r="C11" s="2" t="s">
        <v>200</v>
      </c>
      <c r="D11" s="20">
        <v>25</v>
      </c>
      <c r="E11" s="11" t="s">
        <v>120</v>
      </c>
    </row>
    <row r="12" spans="1:8">
      <c r="A12" s="7">
        <f t="shared" si="0"/>
        <v>11</v>
      </c>
      <c r="B12" s="9" t="s">
        <v>128</v>
      </c>
      <c r="C12" s="2" t="s">
        <v>199</v>
      </c>
      <c r="D12" s="21">
        <v>0.9</v>
      </c>
      <c r="E12" s="11" t="s">
        <v>96</v>
      </c>
      <c r="H12" t="s">
        <v>143</v>
      </c>
    </row>
    <row r="13" spans="1:8">
      <c r="A13" s="7">
        <f t="shared" si="0"/>
        <v>12</v>
      </c>
      <c r="B13" s="9" t="s">
        <v>129</v>
      </c>
      <c r="C13" s="2" t="s">
        <v>200</v>
      </c>
      <c r="D13" s="21">
        <v>1.4</v>
      </c>
      <c r="E13" s="11" t="s">
        <v>94</v>
      </c>
      <c r="H13" t="s">
        <v>143</v>
      </c>
    </row>
    <row r="14" spans="1:8">
      <c r="A14" s="7">
        <f t="shared" si="0"/>
        <v>13</v>
      </c>
      <c r="B14" s="9" t="s">
        <v>178</v>
      </c>
      <c r="C14" s="2" t="s">
        <v>199</v>
      </c>
      <c r="D14" s="21">
        <v>0.8</v>
      </c>
      <c r="E14" s="11" t="s">
        <v>96</v>
      </c>
      <c r="H14" t="s">
        <v>143</v>
      </c>
    </row>
    <row r="15" spans="1:8">
      <c r="A15" s="7">
        <f t="shared" si="0"/>
        <v>14</v>
      </c>
      <c r="B15" s="9" t="s">
        <v>12</v>
      </c>
      <c r="C15" s="2" t="s">
        <v>200</v>
      </c>
      <c r="D15" s="20">
        <v>25</v>
      </c>
      <c r="E15" s="11" t="s">
        <v>94</v>
      </c>
      <c r="F15" s="4" t="s">
        <v>18</v>
      </c>
    </row>
    <row r="16" spans="1:8">
      <c r="A16" s="7">
        <f t="shared" si="0"/>
        <v>15</v>
      </c>
      <c r="B16" s="9" t="s">
        <v>13</v>
      </c>
      <c r="C16" s="2" t="s">
        <v>200</v>
      </c>
      <c r="D16" s="20">
        <v>25</v>
      </c>
      <c r="E16" s="11" t="s">
        <v>94</v>
      </c>
      <c r="F16" s="4" t="s">
        <v>18</v>
      </c>
    </row>
    <row r="17" spans="1:8">
      <c r="A17" s="7">
        <f t="shared" si="0"/>
        <v>16</v>
      </c>
      <c r="B17" s="9" t="s">
        <v>59</v>
      </c>
      <c r="C17" s="2" t="s">
        <v>199</v>
      </c>
      <c r="D17" s="21">
        <v>5</v>
      </c>
      <c r="E17" s="11" t="s">
        <v>96</v>
      </c>
      <c r="F17">
        <v>5</v>
      </c>
      <c r="H17" t="s">
        <v>149</v>
      </c>
    </row>
    <row r="18" spans="1:8">
      <c r="A18" s="7">
        <f t="shared" si="0"/>
        <v>17</v>
      </c>
      <c r="B18" s="9" t="s">
        <v>170</v>
      </c>
      <c r="C18" s="2" t="s">
        <v>200</v>
      </c>
      <c r="D18" s="21">
        <v>13.6</v>
      </c>
      <c r="E18" s="4" t="s">
        <v>94</v>
      </c>
      <c r="H18" t="s">
        <v>143</v>
      </c>
    </row>
    <row r="19" spans="1:8">
      <c r="A19" s="7">
        <f t="shared" si="0"/>
        <v>18</v>
      </c>
      <c r="B19" s="9" t="s">
        <v>239</v>
      </c>
      <c r="C19" s="2"/>
      <c r="D19" s="21">
        <v>0.5</v>
      </c>
      <c r="E19" s="4" t="s">
        <v>96</v>
      </c>
      <c r="H19" t="s">
        <v>143</v>
      </c>
    </row>
    <row r="20" spans="1:8">
      <c r="A20" s="7">
        <f t="shared" si="0"/>
        <v>19</v>
      </c>
      <c r="B20" s="9" t="s">
        <v>240</v>
      </c>
      <c r="C20" s="2" t="s">
        <v>200</v>
      </c>
      <c r="D20" s="21">
        <v>0.2</v>
      </c>
      <c r="E20" s="4" t="s">
        <v>120</v>
      </c>
      <c r="H20" t="s">
        <v>143</v>
      </c>
    </row>
    <row r="21" spans="1:8">
      <c r="A21" s="7">
        <f t="shared" si="0"/>
        <v>20</v>
      </c>
      <c r="B21" s="9" t="s">
        <v>111</v>
      </c>
      <c r="C21" s="2" t="s">
        <v>200</v>
      </c>
      <c r="D21" s="8">
        <f>3*6.14</f>
        <v>18.419999999999998</v>
      </c>
      <c r="E21" s="4" t="s">
        <v>94</v>
      </c>
      <c r="H21" t="s">
        <v>143</v>
      </c>
    </row>
    <row r="22" spans="1:8">
      <c r="A22" s="7">
        <f t="shared" si="0"/>
        <v>21</v>
      </c>
      <c r="B22" s="9" t="s">
        <v>58</v>
      </c>
      <c r="C22" s="2" t="s">
        <v>200</v>
      </c>
      <c r="D22" s="20">
        <v>7</v>
      </c>
      <c r="E22" s="4" t="s">
        <v>94</v>
      </c>
    </row>
    <row r="23" spans="1:8">
      <c r="A23" s="7">
        <f t="shared" si="0"/>
        <v>22</v>
      </c>
      <c r="B23" s="9" t="s">
        <v>146</v>
      </c>
      <c r="C23" s="2" t="s">
        <v>199</v>
      </c>
      <c r="D23" s="20">
        <v>6</v>
      </c>
      <c r="E23" s="4" t="s">
        <v>96</v>
      </c>
      <c r="F23" s="4" t="s">
        <v>18</v>
      </c>
    </row>
    <row r="24" spans="1:8">
      <c r="A24" s="7">
        <f t="shared" si="0"/>
        <v>23</v>
      </c>
      <c r="B24" s="9" t="s">
        <v>14</v>
      </c>
      <c r="C24" s="2" t="s">
        <v>200</v>
      </c>
      <c r="D24" s="20">
        <v>3</v>
      </c>
      <c r="E24" s="4" t="s">
        <v>94</v>
      </c>
    </row>
    <row r="25" spans="1:8">
      <c r="A25" s="7">
        <f t="shared" si="0"/>
        <v>24</v>
      </c>
      <c r="B25" s="9" t="s">
        <v>76</v>
      </c>
      <c r="C25" s="2" t="s">
        <v>199</v>
      </c>
      <c r="D25" s="20">
        <v>5</v>
      </c>
      <c r="E25" s="11" t="s">
        <v>96</v>
      </c>
      <c r="F25" s="4" t="s">
        <v>18</v>
      </c>
    </row>
    <row r="26" spans="1:8">
      <c r="A26" s="7">
        <f t="shared" si="0"/>
        <v>25</v>
      </c>
      <c r="B26" s="9" t="s">
        <v>77</v>
      </c>
      <c r="C26" s="2" t="s">
        <v>199</v>
      </c>
      <c r="D26" s="20">
        <v>3.1</v>
      </c>
      <c r="E26" s="4" t="s">
        <v>96</v>
      </c>
      <c r="F26" s="4" t="s">
        <v>18</v>
      </c>
    </row>
    <row r="27" spans="1:8">
      <c r="A27" s="7">
        <f t="shared" si="0"/>
        <v>26</v>
      </c>
      <c r="B27" s="14" t="s">
        <v>78</v>
      </c>
      <c r="C27" s="2" t="s">
        <v>200</v>
      </c>
      <c r="D27" s="20">
        <v>10</v>
      </c>
      <c r="E27" s="4" t="s">
        <v>120</v>
      </c>
    </row>
    <row r="28" spans="1:8">
      <c r="A28" s="7">
        <f t="shared" si="0"/>
        <v>27</v>
      </c>
      <c r="B28" s="14" t="s">
        <v>105</v>
      </c>
      <c r="C28" s="2" t="s">
        <v>200</v>
      </c>
      <c r="D28" s="20">
        <v>10</v>
      </c>
      <c r="E28" s="4" t="s">
        <v>120</v>
      </c>
    </row>
    <row r="29" spans="1:8">
      <c r="A29" s="7">
        <f t="shared" si="0"/>
        <v>28</v>
      </c>
      <c r="B29" s="14" t="s">
        <v>17</v>
      </c>
      <c r="C29" s="2" t="s">
        <v>200</v>
      </c>
      <c r="D29" s="20">
        <v>15</v>
      </c>
      <c r="E29" s="4" t="s">
        <v>94</v>
      </c>
    </row>
    <row r="30" spans="1:8">
      <c r="A30" s="7">
        <f t="shared" si="0"/>
        <v>29</v>
      </c>
      <c r="B30" s="14" t="s">
        <v>207</v>
      </c>
      <c r="C30" s="2" t="s">
        <v>200</v>
      </c>
      <c r="D30" s="20">
        <v>3</v>
      </c>
      <c r="E30" s="4" t="s">
        <v>120</v>
      </c>
    </row>
    <row r="31" spans="1:8">
      <c r="A31" s="7">
        <f t="shared" si="0"/>
        <v>30</v>
      </c>
      <c r="B31" s="14" t="s">
        <v>147</v>
      </c>
      <c r="C31" s="2" t="s">
        <v>199</v>
      </c>
      <c r="D31" s="21">
        <f>19+3+1.2</f>
        <v>23.2</v>
      </c>
      <c r="E31" s="4" t="s">
        <v>96</v>
      </c>
      <c r="F31" t="s">
        <v>148</v>
      </c>
      <c r="G31" t="s">
        <v>150</v>
      </c>
      <c r="H31" t="s">
        <v>151</v>
      </c>
    </row>
    <row r="32" spans="1:8">
      <c r="A32" s="7">
        <f t="shared" si="0"/>
        <v>31</v>
      </c>
      <c r="B32" s="14" t="s">
        <v>130</v>
      </c>
      <c r="C32" s="2" t="s">
        <v>200</v>
      </c>
      <c r="D32" s="21">
        <v>85.8</v>
      </c>
      <c r="E32" s="4" t="s">
        <v>94</v>
      </c>
      <c r="H32" t="s">
        <v>143</v>
      </c>
    </row>
    <row r="33" spans="1:13">
      <c r="A33" s="7">
        <f t="shared" si="0"/>
        <v>32</v>
      </c>
      <c r="B33" s="14" t="s">
        <v>131</v>
      </c>
      <c r="C33" s="2" t="s">
        <v>200</v>
      </c>
      <c r="D33" s="21">
        <v>65.5</v>
      </c>
      <c r="E33" s="4" t="s">
        <v>94</v>
      </c>
      <c r="H33" t="s">
        <v>143</v>
      </c>
    </row>
    <row r="34" spans="1:13">
      <c r="A34" s="7">
        <f t="shared" si="0"/>
        <v>33</v>
      </c>
      <c r="B34" s="9" t="s">
        <v>2</v>
      </c>
      <c r="C34" s="2" t="s">
        <v>200</v>
      </c>
      <c r="D34" s="20">
        <v>0</v>
      </c>
      <c r="E34" s="11" t="s">
        <v>94</v>
      </c>
    </row>
    <row r="35" spans="1:13">
      <c r="A35" s="7">
        <f>A34+1</f>
        <v>34</v>
      </c>
      <c r="B35" s="9" t="s">
        <v>212</v>
      </c>
      <c r="C35" s="2" t="s">
        <v>200</v>
      </c>
      <c r="D35" s="21">
        <v>11.8</v>
      </c>
      <c r="E35" s="11" t="s">
        <v>94</v>
      </c>
      <c r="H35" t="s">
        <v>143</v>
      </c>
    </row>
    <row r="36" spans="1:13">
      <c r="A36" s="7">
        <f t="shared" ref="A36:A37" si="1">A35+1</f>
        <v>35</v>
      </c>
      <c r="B36" s="9" t="s">
        <v>213</v>
      </c>
      <c r="C36" s="2" t="s">
        <v>208</v>
      </c>
      <c r="D36" s="21">
        <v>8.1999999999999993</v>
      </c>
      <c r="E36" s="4" t="s">
        <v>192</v>
      </c>
      <c r="F36" s="3"/>
      <c r="H36" t="s">
        <v>143</v>
      </c>
    </row>
    <row r="37" spans="1:13">
      <c r="A37" s="7">
        <f t="shared" si="1"/>
        <v>36</v>
      </c>
      <c r="B37" s="9" t="s">
        <v>132</v>
      </c>
      <c r="C37" s="2" t="s">
        <v>200</v>
      </c>
      <c r="D37" s="8">
        <v>11.6</v>
      </c>
      <c r="E37" s="4" t="s">
        <v>94</v>
      </c>
      <c r="H37" t="s">
        <v>143</v>
      </c>
    </row>
    <row r="38" spans="1:13">
      <c r="A38" s="7">
        <f t="shared" si="0"/>
        <v>37</v>
      </c>
      <c r="B38" s="9" t="s">
        <v>241</v>
      </c>
      <c r="C38" s="2" t="s">
        <v>200</v>
      </c>
      <c r="D38" s="8">
        <v>15.1</v>
      </c>
      <c r="E38" s="4" t="s">
        <v>94</v>
      </c>
      <c r="H38" t="s">
        <v>143</v>
      </c>
    </row>
    <row r="39" spans="1:13">
      <c r="A39" s="7">
        <f t="shared" si="0"/>
        <v>38</v>
      </c>
      <c r="B39" s="9" t="s">
        <v>175</v>
      </c>
      <c r="C39" s="2"/>
      <c r="D39" s="21">
        <f>69.7+1.6</f>
        <v>71.3</v>
      </c>
      <c r="E39" s="11" t="s">
        <v>192</v>
      </c>
      <c r="H39" t="s">
        <v>143</v>
      </c>
      <c r="I39">
        <v>39.9</v>
      </c>
    </row>
    <row r="40" spans="1:13">
      <c r="A40" s="7">
        <f t="shared" si="0"/>
        <v>39</v>
      </c>
      <c r="B40" s="9" t="s">
        <v>242</v>
      </c>
      <c r="C40" s="2" t="s">
        <v>200</v>
      </c>
      <c r="D40" s="21">
        <f>32.6+1.3+1.6</f>
        <v>35.5</v>
      </c>
      <c r="E40" s="11" t="s">
        <v>94</v>
      </c>
      <c r="H40" t="s">
        <v>143</v>
      </c>
    </row>
    <row r="41" spans="1:13">
      <c r="A41" s="7">
        <f t="shared" si="0"/>
        <v>40</v>
      </c>
      <c r="B41" s="14" t="s">
        <v>243</v>
      </c>
      <c r="C41" s="2" t="s">
        <v>200</v>
      </c>
      <c r="D41" s="21">
        <v>7.9</v>
      </c>
      <c r="E41" s="11" t="s">
        <v>94</v>
      </c>
      <c r="H41" t="s">
        <v>143</v>
      </c>
    </row>
    <row r="42" spans="1:13">
      <c r="A42" s="7">
        <f t="shared" si="0"/>
        <v>41</v>
      </c>
      <c r="B42" s="14" t="s">
        <v>125</v>
      </c>
      <c r="C42" s="2" t="s">
        <v>208</v>
      </c>
      <c r="D42" s="21">
        <f>21.6</f>
        <v>21.6</v>
      </c>
      <c r="E42" s="11" t="s">
        <v>94</v>
      </c>
      <c r="H42" t="s">
        <v>143</v>
      </c>
      <c r="I42">
        <v>3.6</v>
      </c>
      <c r="J42">
        <v>32.6</v>
      </c>
      <c r="K42">
        <v>7.9</v>
      </c>
      <c r="L42">
        <v>21.6</v>
      </c>
      <c r="M42">
        <v>1.3</v>
      </c>
    </row>
    <row r="43" spans="1:13">
      <c r="A43" s="7">
        <f t="shared" si="0"/>
        <v>42</v>
      </c>
      <c r="B43" s="14" t="s">
        <v>244</v>
      </c>
      <c r="C43" s="2"/>
      <c r="D43" s="20">
        <v>19</v>
      </c>
      <c r="E43" s="11" t="s">
        <v>192</v>
      </c>
    </row>
    <row r="44" spans="1:13">
      <c r="A44" s="7">
        <f t="shared" si="0"/>
        <v>43</v>
      </c>
      <c r="B44" s="9" t="s">
        <v>126</v>
      </c>
      <c r="C44" s="2" t="s">
        <v>200</v>
      </c>
      <c r="D44" s="21">
        <v>9.3000000000000007</v>
      </c>
      <c r="E44" s="4" t="s">
        <v>123</v>
      </c>
      <c r="H44" t="s">
        <v>143</v>
      </c>
    </row>
    <row r="45" spans="1:13">
      <c r="A45" s="7">
        <f t="shared" si="0"/>
        <v>44</v>
      </c>
      <c r="B45" s="9" t="s">
        <v>164</v>
      </c>
      <c r="C45" s="2" t="s">
        <v>200</v>
      </c>
      <c r="D45" s="21">
        <v>5</v>
      </c>
      <c r="E45" s="4" t="s">
        <v>123</v>
      </c>
      <c r="H45" t="s">
        <v>143</v>
      </c>
    </row>
    <row r="46" spans="1:13">
      <c r="A46" s="7">
        <f t="shared" si="0"/>
        <v>45</v>
      </c>
      <c r="B46" s="14" t="s">
        <v>45</v>
      </c>
      <c r="C46" s="2" t="s">
        <v>199</v>
      </c>
      <c r="D46" s="26">
        <v>42</v>
      </c>
      <c r="E46" s="11" t="s">
        <v>96</v>
      </c>
      <c r="H46" t="s">
        <v>85</v>
      </c>
      <c r="I46" t="s">
        <v>86</v>
      </c>
    </row>
    <row r="47" spans="1:13">
      <c r="A47" s="7">
        <f t="shared" si="0"/>
        <v>46</v>
      </c>
      <c r="B47" s="14" t="s">
        <v>227</v>
      </c>
      <c r="C47" s="2" t="s">
        <v>199</v>
      </c>
      <c r="D47" s="21">
        <v>1.7</v>
      </c>
      <c r="E47" s="11" t="s">
        <v>96</v>
      </c>
      <c r="H47" t="s">
        <v>143</v>
      </c>
    </row>
    <row r="48" spans="1:13">
      <c r="A48" s="7">
        <f t="shared" si="0"/>
        <v>47</v>
      </c>
      <c r="B48" s="14" t="s">
        <v>46</v>
      </c>
      <c r="C48" s="2" t="s">
        <v>199</v>
      </c>
      <c r="D48" s="20">
        <v>3</v>
      </c>
      <c r="E48" s="11" t="s">
        <v>96</v>
      </c>
      <c r="F48" s="4" t="s">
        <v>18</v>
      </c>
    </row>
    <row r="49" spans="1:8">
      <c r="A49" s="7">
        <f t="shared" si="0"/>
        <v>48</v>
      </c>
      <c r="B49" s="14" t="s">
        <v>106</v>
      </c>
      <c r="C49" s="2" t="s">
        <v>199</v>
      </c>
      <c r="D49" s="20">
        <v>15</v>
      </c>
      <c r="E49" s="11" t="s">
        <v>96</v>
      </c>
      <c r="F49" s="4" t="s">
        <v>18</v>
      </c>
    </row>
    <row r="50" spans="1:8">
      <c r="A50" s="7">
        <f t="shared" si="0"/>
        <v>49</v>
      </c>
      <c r="B50" s="14" t="s">
        <v>60</v>
      </c>
      <c r="C50" s="2" t="s">
        <v>199</v>
      </c>
      <c r="D50" s="20">
        <v>6</v>
      </c>
      <c r="E50" s="11" t="s">
        <v>96</v>
      </c>
      <c r="F50" s="4" t="s">
        <v>18</v>
      </c>
    </row>
    <row r="51" spans="1:8">
      <c r="A51" s="7">
        <f t="shared" si="0"/>
        <v>50</v>
      </c>
      <c r="B51" s="9" t="s">
        <v>16</v>
      </c>
      <c r="C51" s="2" t="s">
        <v>200</v>
      </c>
      <c r="D51" s="20">
        <v>1</v>
      </c>
      <c r="E51" s="4" t="s">
        <v>94</v>
      </c>
    </row>
    <row r="52" spans="1:8">
      <c r="A52" s="7">
        <f t="shared" si="0"/>
        <v>51</v>
      </c>
      <c r="B52" s="9" t="s">
        <v>235</v>
      </c>
      <c r="C52" s="2"/>
      <c r="D52" s="20">
        <v>15</v>
      </c>
      <c r="E52" s="4" t="s">
        <v>94</v>
      </c>
    </row>
    <row r="53" spans="1:8">
      <c r="A53" s="7">
        <f t="shared" si="0"/>
        <v>52</v>
      </c>
      <c r="B53" s="14" t="s">
        <v>61</v>
      </c>
      <c r="C53" s="2" t="s">
        <v>200</v>
      </c>
      <c r="D53" s="20">
        <v>300</v>
      </c>
      <c r="E53" s="4" t="s">
        <v>94</v>
      </c>
      <c r="H53" t="s">
        <v>89</v>
      </c>
    </row>
    <row r="54" spans="1:8">
      <c r="A54" s="7">
        <f t="shared" si="0"/>
        <v>53</v>
      </c>
      <c r="B54" s="14" t="s">
        <v>197</v>
      </c>
      <c r="C54" s="2" t="s">
        <v>200</v>
      </c>
      <c r="D54" s="21">
        <v>7.1</v>
      </c>
      <c r="E54" s="4" t="s">
        <v>94</v>
      </c>
      <c r="H54" t="s">
        <v>143</v>
      </c>
    </row>
    <row r="55" spans="1:8">
      <c r="A55" s="7">
        <f t="shared" si="0"/>
        <v>54</v>
      </c>
      <c r="B55" s="14" t="s">
        <v>228</v>
      </c>
      <c r="C55" s="2" t="s">
        <v>208</v>
      </c>
      <c r="D55" s="21">
        <v>2.6</v>
      </c>
      <c r="E55" s="4" t="s">
        <v>192</v>
      </c>
      <c r="H55" t="s">
        <v>143</v>
      </c>
    </row>
    <row r="56" spans="1:8">
      <c r="A56" s="7">
        <f t="shared" si="0"/>
        <v>55</v>
      </c>
      <c r="B56" s="14" t="s">
        <v>91</v>
      </c>
      <c r="C56" s="2" t="s">
        <v>200</v>
      </c>
      <c r="D56" s="20">
        <v>30</v>
      </c>
      <c r="E56" s="4" t="s">
        <v>94</v>
      </c>
    </row>
    <row r="57" spans="1:8">
      <c r="A57" s="7">
        <f t="shared" si="0"/>
        <v>56</v>
      </c>
      <c r="B57" s="14" t="s">
        <v>191</v>
      </c>
      <c r="C57" s="2" t="s">
        <v>208</v>
      </c>
      <c r="D57" s="21">
        <v>10.1</v>
      </c>
      <c r="E57" s="4" t="s">
        <v>192</v>
      </c>
      <c r="H57" t="s">
        <v>143</v>
      </c>
    </row>
    <row r="58" spans="1:8">
      <c r="A58" s="7">
        <f t="shared" si="0"/>
        <v>57</v>
      </c>
      <c r="B58" s="14" t="s">
        <v>229</v>
      </c>
      <c r="C58" s="2" t="s">
        <v>208</v>
      </c>
      <c r="D58" s="21">
        <v>0.3</v>
      </c>
      <c r="E58" s="4" t="s">
        <v>192</v>
      </c>
      <c r="H58" t="s">
        <v>143</v>
      </c>
    </row>
    <row r="59" spans="1:8">
      <c r="A59" s="7">
        <f t="shared" si="0"/>
        <v>58</v>
      </c>
      <c r="B59" s="14" t="s">
        <v>92</v>
      </c>
      <c r="C59" s="2" t="s">
        <v>200</v>
      </c>
      <c r="D59" s="20">
        <v>45</v>
      </c>
      <c r="E59" s="4" t="s">
        <v>94</v>
      </c>
    </row>
    <row r="60" spans="1:8">
      <c r="A60" s="7">
        <f t="shared" si="0"/>
        <v>59</v>
      </c>
      <c r="B60" s="9" t="s">
        <v>181</v>
      </c>
      <c r="C60" s="2" t="s">
        <v>200</v>
      </c>
      <c r="D60" s="21">
        <f>88*1.2+15</f>
        <v>120.6</v>
      </c>
      <c r="E60" s="4" t="s">
        <v>94</v>
      </c>
      <c r="H60" t="s">
        <v>143</v>
      </c>
    </row>
    <row r="61" spans="1:8">
      <c r="A61" s="7">
        <f t="shared" si="0"/>
        <v>60</v>
      </c>
      <c r="B61" s="9" t="s">
        <v>198</v>
      </c>
      <c r="C61" s="2" t="s">
        <v>200</v>
      </c>
      <c r="D61" s="20">
        <v>30</v>
      </c>
      <c r="E61" s="4" t="s">
        <v>94</v>
      </c>
    </row>
    <row r="62" spans="1:8">
      <c r="A62" s="7">
        <f t="shared" si="0"/>
        <v>61</v>
      </c>
      <c r="B62" s="14" t="s">
        <v>71</v>
      </c>
      <c r="C62" s="2" t="s">
        <v>200</v>
      </c>
      <c r="D62" s="26">
        <v>67.5</v>
      </c>
      <c r="E62" s="4" t="s">
        <v>94</v>
      </c>
      <c r="H62" t="s">
        <v>85</v>
      </c>
    </row>
    <row r="63" spans="1:8">
      <c r="A63" s="7">
        <f t="shared" si="0"/>
        <v>62</v>
      </c>
      <c r="B63" s="14" t="s">
        <v>141</v>
      </c>
      <c r="C63" s="2" t="s">
        <v>200</v>
      </c>
      <c r="D63" s="8">
        <v>3.2</v>
      </c>
      <c r="E63" s="4" t="s">
        <v>123</v>
      </c>
      <c r="H63" t="s">
        <v>143</v>
      </c>
    </row>
    <row r="64" spans="1:8">
      <c r="A64" s="7">
        <f t="shared" si="0"/>
        <v>63</v>
      </c>
      <c r="B64" s="14" t="s">
        <v>160</v>
      </c>
      <c r="C64" s="2" t="s">
        <v>200</v>
      </c>
      <c r="D64" s="8">
        <v>2.7</v>
      </c>
      <c r="E64" s="4" t="s">
        <v>123</v>
      </c>
      <c r="H64" t="s">
        <v>143</v>
      </c>
    </row>
    <row r="65" spans="1:9">
      <c r="A65" s="7">
        <f t="shared" si="0"/>
        <v>64</v>
      </c>
      <c r="B65" s="14" t="s">
        <v>80</v>
      </c>
      <c r="C65" s="2" t="s">
        <v>200</v>
      </c>
      <c r="D65" s="20">
        <v>10</v>
      </c>
      <c r="E65" s="11" t="s">
        <v>94</v>
      </c>
      <c r="G65" s="3"/>
    </row>
    <row r="66" spans="1:9">
      <c r="A66" s="7">
        <f t="shared" si="0"/>
        <v>65</v>
      </c>
      <c r="B66" s="14" t="s">
        <v>79</v>
      </c>
      <c r="C66" s="2" t="s">
        <v>200</v>
      </c>
      <c r="D66" s="20">
        <v>3</v>
      </c>
      <c r="E66" s="11" t="s">
        <v>120</v>
      </c>
      <c r="G66" s="3"/>
    </row>
    <row r="67" spans="1:9">
      <c r="A67" s="7">
        <f t="shared" si="0"/>
        <v>66</v>
      </c>
      <c r="B67" s="14" t="s">
        <v>133</v>
      </c>
      <c r="C67" s="2" t="s">
        <v>200</v>
      </c>
      <c r="D67" s="21">
        <v>1.2</v>
      </c>
      <c r="E67" s="11" t="s">
        <v>94</v>
      </c>
      <c r="G67" s="3"/>
      <c r="H67" t="s">
        <v>143</v>
      </c>
    </row>
    <row r="68" spans="1:9">
      <c r="A68" s="7">
        <f t="shared" ref="A68:A131" si="2">A67+1</f>
        <v>67</v>
      </c>
      <c r="B68" s="14" t="s">
        <v>163</v>
      </c>
      <c r="C68" s="2" t="s">
        <v>200</v>
      </c>
      <c r="D68" s="21">
        <v>4.9000000000000004</v>
      </c>
      <c r="E68" s="11" t="s">
        <v>94</v>
      </c>
      <c r="G68" s="3"/>
      <c r="H68" t="s">
        <v>143</v>
      </c>
    </row>
    <row r="69" spans="1:9">
      <c r="A69" s="7">
        <f t="shared" si="2"/>
        <v>68</v>
      </c>
      <c r="B69" s="14" t="s">
        <v>51</v>
      </c>
      <c r="C69" s="2" t="s">
        <v>200</v>
      </c>
      <c r="D69" s="21">
        <v>0.9</v>
      </c>
      <c r="E69" s="11" t="s">
        <v>94</v>
      </c>
      <c r="G69" s="3"/>
      <c r="H69" t="s">
        <v>143</v>
      </c>
    </row>
    <row r="70" spans="1:9">
      <c r="A70" s="7">
        <f t="shared" si="2"/>
        <v>69</v>
      </c>
      <c r="B70" s="14" t="s">
        <v>50</v>
      </c>
      <c r="C70" s="2" t="s">
        <v>200</v>
      </c>
      <c r="D70" s="21">
        <v>7</v>
      </c>
      <c r="E70" s="11" t="s">
        <v>94</v>
      </c>
      <c r="G70" s="3"/>
      <c r="H70" t="s">
        <v>143</v>
      </c>
    </row>
    <row r="71" spans="1:9">
      <c r="A71" s="7">
        <f t="shared" si="2"/>
        <v>70</v>
      </c>
      <c r="B71" s="14" t="s">
        <v>173</v>
      </c>
      <c r="C71" s="2" t="s">
        <v>200</v>
      </c>
      <c r="D71" s="20">
        <v>5</v>
      </c>
      <c r="E71" s="11" t="s">
        <v>94</v>
      </c>
      <c r="G71" s="3"/>
    </row>
    <row r="72" spans="1:9">
      <c r="A72" s="7">
        <f t="shared" si="2"/>
        <v>71</v>
      </c>
      <c r="B72" s="14" t="s">
        <v>174</v>
      </c>
      <c r="C72" s="2" t="s">
        <v>200</v>
      </c>
      <c r="D72" s="21">
        <v>1.3</v>
      </c>
      <c r="E72" s="11" t="s">
        <v>123</v>
      </c>
      <c r="G72" s="3"/>
      <c r="H72" t="s">
        <v>143</v>
      </c>
    </row>
    <row r="73" spans="1:9">
      <c r="A73" s="7">
        <f t="shared" si="2"/>
        <v>72</v>
      </c>
      <c r="B73" s="14" t="s">
        <v>134</v>
      </c>
      <c r="C73" s="2" t="s">
        <v>200</v>
      </c>
      <c r="D73" s="21">
        <v>0.6</v>
      </c>
      <c r="E73" s="11" t="s">
        <v>94</v>
      </c>
      <c r="G73" s="3"/>
      <c r="H73" t="s">
        <v>143</v>
      </c>
    </row>
    <row r="74" spans="1:9">
      <c r="A74" s="7">
        <f t="shared" si="2"/>
        <v>73</v>
      </c>
      <c r="B74" s="14" t="s">
        <v>44</v>
      </c>
      <c r="C74" s="2" t="s">
        <v>199</v>
      </c>
      <c r="D74" s="21">
        <v>0.8</v>
      </c>
      <c r="E74" s="11" t="s">
        <v>96</v>
      </c>
      <c r="G74" s="3"/>
      <c r="H74" t="s">
        <v>143</v>
      </c>
    </row>
    <row r="75" spans="1:9">
      <c r="A75" s="7">
        <f t="shared" si="2"/>
        <v>74</v>
      </c>
      <c r="B75" s="14" t="s">
        <v>187</v>
      </c>
      <c r="C75" s="2" t="s">
        <v>199</v>
      </c>
      <c r="D75" s="21">
        <v>1.5</v>
      </c>
      <c r="E75" s="11" t="s">
        <v>96</v>
      </c>
      <c r="G75" s="3"/>
      <c r="H75" t="s">
        <v>143</v>
      </c>
    </row>
    <row r="76" spans="1:9">
      <c r="A76" s="13">
        <f t="shared" si="2"/>
        <v>75</v>
      </c>
      <c r="B76" s="15" t="s">
        <v>54</v>
      </c>
      <c r="C76" s="12" t="s">
        <v>200</v>
      </c>
      <c r="D76" s="27">
        <v>2.7</v>
      </c>
      <c r="E76" s="11" t="s">
        <v>94</v>
      </c>
      <c r="G76" s="3"/>
      <c r="H76" t="s">
        <v>143</v>
      </c>
    </row>
    <row r="77" spans="1:9">
      <c r="A77" s="7">
        <f t="shared" si="2"/>
        <v>76</v>
      </c>
      <c r="B77" s="9" t="s">
        <v>157</v>
      </c>
      <c r="C77" s="2" t="s">
        <v>199</v>
      </c>
      <c r="D77" s="21">
        <v>8.5</v>
      </c>
      <c r="E77" s="4" t="s">
        <v>96</v>
      </c>
      <c r="H77" t="s">
        <v>143</v>
      </c>
    </row>
    <row r="78" spans="1:9">
      <c r="A78" s="7">
        <f t="shared" si="2"/>
        <v>77</v>
      </c>
      <c r="B78" s="9" t="s">
        <v>158</v>
      </c>
      <c r="C78" s="2" t="s">
        <v>199</v>
      </c>
      <c r="D78" s="20">
        <v>2</v>
      </c>
      <c r="E78" s="4" t="s">
        <v>96</v>
      </c>
      <c r="I78" t="s">
        <v>234</v>
      </c>
    </row>
    <row r="79" spans="1:9">
      <c r="A79" s="7">
        <f t="shared" si="2"/>
        <v>78</v>
      </c>
      <c r="B79" s="9" t="s">
        <v>103</v>
      </c>
      <c r="C79" s="2" t="s">
        <v>200</v>
      </c>
      <c r="D79" s="21">
        <v>28.2</v>
      </c>
      <c r="E79" s="11" t="s">
        <v>94</v>
      </c>
      <c r="H79" t="s">
        <v>143</v>
      </c>
    </row>
    <row r="80" spans="1:9">
      <c r="A80" s="7">
        <f t="shared" si="2"/>
        <v>79</v>
      </c>
      <c r="B80" s="9" t="s">
        <v>206</v>
      </c>
      <c r="C80" s="2" t="s">
        <v>200</v>
      </c>
      <c r="D80" s="20">
        <v>5</v>
      </c>
      <c r="E80" s="11" t="s">
        <v>94</v>
      </c>
    </row>
    <row r="81" spans="1:8">
      <c r="A81" s="7">
        <f t="shared" si="2"/>
        <v>80</v>
      </c>
      <c r="B81" s="9" t="s">
        <v>154</v>
      </c>
      <c r="C81" s="2" t="s">
        <v>200</v>
      </c>
      <c r="D81" s="21">
        <v>0.6</v>
      </c>
      <c r="E81" s="11" t="s">
        <v>94</v>
      </c>
      <c r="H81" t="s">
        <v>143</v>
      </c>
    </row>
    <row r="82" spans="1:8">
      <c r="A82" s="7">
        <f t="shared" si="2"/>
        <v>81</v>
      </c>
      <c r="B82" s="9" t="s">
        <v>28</v>
      </c>
      <c r="C82" s="2" t="s">
        <v>199</v>
      </c>
      <c r="D82" s="8">
        <v>14.6</v>
      </c>
      <c r="E82" s="11" t="s">
        <v>96</v>
      </c>
      <c r="F82">
        <v>15.5</v>
      </c>
      <c r="H82" t="s">
        <v>85</v>
      </c>
    </row>
    <row r="83" spans="1:8">
      <c r="A83" s="7">
        <f t="shared" si="2"/>
        <v>82</v>
      </c>
      <c r="B83" s="9" t="s">
        <v>84</v>
      </c>
      <c r="C83" s="2" t="s">
        <v>200</v>
      </c>
      <c r="D83" s="20">
        <v>25</v>
      </c>
      <c r="E83" s="11" t="s">
        <v>94</v>
      </c>
    </row>
    <row r="84" spans="1:8">
      <c r="A84" s="7">
        <f t="shared" si="2"/>
        <v>83</v>
      </c>
      <c r="B84" s="9" t="s">
        <v>203</v>
      </c>
      <c r="C84" s="2" t="s">
        <v>200</v>
      </c>
      <c r="D84" s="21">
        <v>2.7</v>
      </c>
      <c r="E84" s="11" t="s">
        <v>123</v>
      </c>
      <c r="H84" t="s">
        <v>143</v>
      </c>
    </row>
    <row r="85" spans="1:8">
      <c r="A85" s="7">
        <f t="shared" si="2"/>
        <v>84</v>
      </c>
      <c r="B85" s="9" t="s">
        <v>155</v>
      </c>
      <c r="C85" s="2" t="s">
        <v>199</v>
      </c>
      <c r="D85" s="21">
        <v>1</v>
      </c>
      <c r="E85" s="11" t="s">
        <v>96</v>
      </c>
      <c r="H85" t="s">
        <v>143</v>
      </c>
    </row>
    <row r="86" spans="1:8">
      <c r="A86" s="7">
        <f t="shared" si="2"/>
        <v>85</v>
      </c>
      <c r="B86" s="9" t="s">
        <v>195</v>
      </c>
      <c r="C86" s="2" t="s">
        <v>199</v>
      </c>
      <c r="D86" s="21">
        <v>2.4</v>
      </c>
      <c r="E86" s="11" t="s">
        <v>96</v>
      </c>
      <c r="H86" t="s">
        <v>143</v>
      </c>
    </row>
    <row r="87" spans="1:8">
      <c r="A87" s="7">
        <f t="shared" si="2"/>
        <v>86</v>
      </c>
      <c r="B87" s="9" t="s">
        <v>196</v>
      </c>
      <c r="C87" s="2" t="s">
        <v>199</v>
      </c>
      <c r="D87" s="21">
        <v>0.5</v>
      </c>
      <c r="E87" s="11" t="s">
        <v>96</v>
      </c>
      <c r="H87" t="s">
        <v>143</v>
      </c>
    </row>
    <row r="88" spans="1:8">
      <c r="A88" s="7">
        <f t="shared" si="2"/>
        <v>87</v>
      </c>
      <c r="B88" s="9" t="s">
        <v>81</v>
      </c>
      <c r="C88" s="2" t="s">
        <v>200</v>
      </c>
      <c r="D88" s="20">
        <v>5</v>
      </c>
      <c r="E88" s="11" t="s">
        <v>94</v>
      </c>
    </row>
    <row r="89" spans="1:8">
      <c r="A89" s="7">
        <f t="shared" si="2"/>
        <v>88</v>
      </c>
      <c r="B89" s="9" t="s">
        <v>82</v>
      </c>
      <c r="C89" s="2" t="s">
        <v>199</v>
      </c>
      <c r="D89" s="21">
        <v>1.5</v>
      </c>
      <c r="E89" s="11" t="s">
        <v>96</v>
      </c>
      <c r="H89" t="s">
        <v>143</v>
      </c>
    </row>
    <row r="90" spans="1:8">
      <c r="A90" s="7">
        <f t="shared" si="2"/>
        <v>89</v>
      </c>
      <c r="B90" s="9" t="s">
        <v>83</v>
      </c>
      <c r="C90" s="2" t="s">
        <v>200</v>
      </c>
      <c r="D90" s="20">
        <v>4</v>
      </c>
      <c r="E90" s="11" t="s">
        <v>120</v>
      </c>
    </row>
    <row r="91" spans="1:8">
      <c r="A91" s="7">
        <f t="shared" si="2"/>
        <v>90</v>
      </c>
      <c r="B91" s="9" t="s">
        <v>31</v>
      </c>
      <c r="C91" s="2" t="s">
        <v>199</v>
      </c>
      <c r="D91" s="21">
        <v>7.1</v>
      </c>
      <c r="E91" s="11" t="s">
        <v>96</v>
      </c>
      <c r="F91">
        <v>10.3</v>
      </c>
      <c r="H91" t="s">
        <v>85</v>
      </c>
    </row>
    <row r="92" spans="1:8">
      <c r="A92" s="7">
        <f t="shared" si="2"/>
        <v>91</v>
      </c>
      <c r="B92" s="9" t="s">
        <v>29</v>
      </c>
      <c r="C92" s="2" t="s">
        <v>199</v>
      </c>
      <c r="D92" s="21">
        <v>7.6</v>
      </c>
      <c r="E92" s="11" t="s">
        <v>96</v>
      </c>
      <c r="F92">
        <v>3</v>
      </c>
      <c r="H92" t="s">
        <v>149</v>
      </c>
    </row>
    <row r="93" spans="1:8">
      <c r="A93" s="7">
        <f t="shared" si="2"/>
        <v>92</v>
      </c>
      <c r="B93" s="9" t="s">
        <v>30</v>
      </c>
      <c r="C93" s="2" t="s">
        <v>199</v>
      </c>
      <c r="D93" s="21">
        <v>5.0999999999999996</v>
      </c>
      <c r="E93" s="11" t="s">
        <v>96</v>
      </c>
      <c r="F93">
        <v>5.5</v>
      </c>
      <c r="H93" t="s">
        <v>85</v>
      </c>
    </row>
    <row r="94" spans="1:8">
      <c r="A94" s="7">
        <f t="shared" si="2"/>
        <v>93</v>
      </c>
      <c r="B94" s="9" t="s">
        <v>32</v>
      </c>
      <c r="C94" s="2" t="s">
        <v>200</v>
      </c>
      <c r="D94" s="8">
        <v>1.1000000000000001</v>
      </c>
      <c r="E94" s="11" t="s">
        <v>94</v>
      </c>
      <c r="F94">
        <v>1.5</v>
      </c>
      <c r="H94" t="s">
        <v>85</v>
      </c>
    </row>
    <row r="95" spans="1:8">
      <c r="A95" s="7">
        <f t="shared" si="2"/>
        <v>94</v>
      </c>
      <c r="B95" s="9" t="s">
        <v>233</v>
      </c>
      <c r="C95" s="2" t="s">
        <v>199</v>
      </c>
      <c r="D95" s="21">
        <v>1.5</v>
      </c>
      <c r="E95" s="11" t="s">
        <v>96</v>
      </c>
      <c r="F95">
        <v>3.1</v>
      </c>
      <c r="H95" t="s">
        <v>85</v>
      </c>
    </row>
    <row r="96" spans="1:8">
      <c r="A96" s="7">
        <f t="shared" si="2"/>
        <v>95</v>
      </c>
      <c r="B96" s="14" t="s">
        <v>232</v>
      </c>
      <c r="C96" s="2" t="s">
        <v>199</v>
      </c>
      <c r="D96" s="21">
        <v>11</v>
      </c>
      <c r="E96" s="11" t="s">
        <v>96</v>
      </c>
      <c r="H96" t="s">
        <v>143</v>
      </c>
    </row>
    <row r="97" spans="1:8">
      <c r="A97" s="7">
        <f t="shared" si="2"/>
        <v>96</v>
      </c>
      <c r="B97" s="14" t="s">
        <v>97</v>
      </c>
      <c r="C97" s="25" t="s">
        <v>200</v>
      </c>
      <c r="D97" s="20">
        <v>8</v>
      </c>
      <c r="E97" s="11" t="s">
        <v>120</v>
      </c>
    </row>
    <row r="98" spans="1:8">
      <c r="A98" s="7">
        <f t="shared" si="2"/>
        <v>97</v>
      </c>
      <c r="B98" s="9" t="s">
        <v>70</v>
      </c>
      <c r="C98" s="2" t="s">
        <v>199</v>
      </c>
      <c r="D98" s="21">
        <v>3.6</v>
      </c>
      <c r="E98" s="11" t="s">
        <v>96</v>
      </c>
      <c r="H98" t="s">
        <v>143</v>
      </c>
    </row>
    <row r="99" spans="1:8">
      <c r="A99" s="7">
        <f t="shared" si="2"/>
        <v>98</v>
      </c>
      <c r="B99" s="9" t="s">
        <v>34</v>
      </c>
      <c r="C99" s="2" t="s">
        <v>199</v>
      </c>
      <c r="D99" s="26">
        <v>10</v>
      </c>
      <c r="E99" s="18" t="s">
        <v>96</v>
      </c>
      <c r="H99" t="s">
        <v>85</v>
      </c>
    </row>
    <row r="100" spans="1:8">
      <c r="A100" s="7">
        <f t="shared" si="2"/>
        <v>99</v>
      </c>
      <c r="B100" s="9" t="s">
        <v>109</v>
      </c>
      <c r="C100" s="2" t="s">
        <v>199</v>
      </c>
      <c r="D100" s="21">
        <f>4.9+0.2</f>
        <v>5.1000000000000005</v>
      </c>
      <c r="E100" s="11" t="s">
        <v>96</v>
      </c>
      <c r="H100" t="s">
        <v>143</v>
      </c>
    </row>
    <row r="101" spans="1:8">
      <c r="A101" s="7">
        <f t="shared" si="2"/>
        <v>100</v>
      </c>
      <c r="B101" s="9" t="s">
        <v>182</v>
      </c>
      <c r="C101" s="2" t="s">
        <v>200</v>
      </c>
      <c r="D101" s="24">
        <v>1.8</v>
      </c>
      <c r="E101" s="4" t="s">
        <v>94</v>
      </c>
      <c r="H101" t="s">
        <v>143</v>
      </c>
    </row>
    <row r="102" spans="1:8">
      <c r="A102" s="7">
        <f t="shared" si="2"/>
        <v>101</v>
      </c>
      <c r="B102" s="9" t="s">
        <v>74</v>
      </c>
      <c r="C102" s="2" t="s">
        <v>200</v>
      </c>
      <c r="D102" s="24">
        <v>1.4</v>
      </c>
      <c r="E102" s="4" t="s">
        <v>94</v>
      </c>
      <c r="H102" t="s">
        <v>143</v>
      </c>
    </row>
    <row r="103" spans="1:8">
      <c r="A103" s="7">
        <f t="shared" si="2"/>
        <v>102</v>
      </c>
      <c r="B103" s="9" t="s">
        <v>48</v>
      </c>
      <c r="C103" s="2" t="s">
        <v>200</v>
      </c>
      <c r="D103" s="24">
        <v>5.0999999999999996</v>
      </c>
      <c r="E103" s="11" t="s">
        <v>94</v>
      </c>
      <c r="H103" t="s">
        <v>143</v>
      </c>
    </row>
    <row r="104" spans="1:8">
      <c r="A104" s="7">
        <f t="shared" si="2"/>
        <v>103</v>
      </c>
      <c r="B104" s="9" t="s">
        <v>49</v>
      </c>
      <c r="C104" s="2" t="s">
        <v>200</v>
      </c>
      <c r="D104" s="24">
        <v>4.5999999999999996</v>
      </c>
      <c r="E104" s="11" t="s">
        <v>94</v>
      </c>
      <c r="H104" t="s">
        <v>143</v>
      </c>
    </row>
    <row r="105" spans="1:8">
      <c r="A105" s="7">
        <f t="shared" si="2"/>
        <v>104</v>
      </c>
      <c r="B105" s="9" t="s">
        <v>135</v>
      </c>
      <c r="C105" s="2" t="s">
        <v>200</v>
      </c>
      <c r="D105" s="24">
        <v>0.2</v>
      </c>
      <c r="E105" s="11" t="s">
        <v>94</v>
      </c>
      <c r="H105" t="s">
        <v>143</v>
      </c>
    </row>
    <row r="106" spans="1:8">
      <c r="A106" s="7">
        <f t="shared" si="2"/>
        <v>105</v>
      </c>
      <c r="B106" s="9" t="s">
        <v>177</v>
      </c>
      <c r="C106" s="2" t="s">
        <v>200</v>
      </c>
      <c r="D106" s="24">
        <v>13.5</v>
      </c>
      <c r="E106" s="11" t="s">
        <v>94</v>
      </c>
      <c r="H106" t="s">
        <v>143</v>
      </c>
    </row>
    <row r="107" spans="1:8">
      <c r="A107" s="7">
        <f t="shared" si="2"/>
        <v>106</v>
      </c>
      <c r="B107" s="9" t="s">
        <v>166</v>
      </c>
      <c r="C107" s="2" t="s">
        <v>200</v>
      </c>
      <c r="D107" s="24">
        <v>0.7</v>
      </c>
      <c r="E107" s="11" t="s">
        <v>94</v>
      </c>
      <c r="H107" t="s">
        <v>143</v>
      </c>
    </row>
    <row r="108" spans="1:8">
      <c r="A108" s="7">
        <f t="shared" si="2"/>
        <v>107</v>
      </c>
      <c r="B108" s="9" t="s">
        <v>190</v>
      </c>
      <c r="C108" s="2" t="s">
        <v>199</v>
      </c>
      <c r="D108" s="24">
        <v>0.5</v>
      </c>
      <c r="E108" s="11" t="s">
        <v>96</v>
      </c>
      <c r="H108" t="s">
        <v>143</v>
      </c>
    </row>
    <row r="109" spans="1:8">
      <c r="A109" s="7">
        <f t="shared" si="2"/>
        <v>108</v>
      </c>
      <c r="B109" s="9" t="s">
        <v>162</v>
      </c>
      <c r="C109" s="2" t="s">
        <v>199</v>
      </c>
      <c r="D109" s="24">
        <v>4.3</v>
      </c>
      <c r="E109" s="11" t="s">
        <v>96</v>
      </c>
      <c r="H109" t="s">
        <v>143</v>
      </c>
    </row>
    <row r="110" spans="1:8">
      <c r="A110" s="7">
        <f t="shared" si="2"/>
        <v>109</v>
      </c>
      <c r="B110" s="9" t="s">
        <v>165</v>
      </c>
      <c r="C110" s="2" t="s">
        <v>208</v>
      </c>
      <c r="D110" s="24">
        <v>3.8</v>
      </c>
      <c r="E110" s="11" t="s">
        <v>192</v>
      </c>
      <c r="H110" t="s">
        <v>143</v>
      </c>
    </row>
    <row r="111" spans="1:8">
      <c r="A111" s="7">
        <f t="shared" si="2"/>
        <v>110</v>
      </c>
      <c r="B111" s="9" t="s">
        <v>194</v>
      </c>
      <c r="C111" s="2" t="s">
        <v>200</v>
      </c>
      <c r="D111" s="23">
        <v>3</v>
      </c>
      <c r="E111" s="11" t="s">
        <v>120</v>
      </c>
    </row>
    <row r="112" spans="1:8">
      <c r="A112" s="7">
        <f t="shared" si="2"/>
        <v>111</v>
      </c>
      <c r="B112" s="9" t="s">
        <v>161</v>
      </c>
      <c r="C112" s="2" t="s">
        <v>199</v>
      </c>
      <c r="D112" s="24">
        <v>0.5</v>
      </c>
      <c r="E112" s="11" t="s">
        <v>96</v>
      </c>
      <c r="H112" t="s">
        <v>143</v>
      </c>
    </row>
    <row r="113" spans="1:8">
      <c r="A113" s="7">
        <f t="shared" si="2"/>
        <v>112</v>
      </c>
      <c r="B113" s="9" t="s">
        <v>33</v>
      </c>
      <c r="C113" s="2" t="s">
        <v>199</v>
      </c>
      <c r="D113" s="8">
        <v>3.8</v>
      </c>
      <c r="E113" s="11" t="s">
        <v>96</v>
      </c>
      <c r="F113">
        <v>5.2</v>
      </c>
      <c r="H113" t="s">
        <v>85</v>
      </c>
    </row>
    <row r="114" spans="1:8">
      <c r="A114" s="7">
        <f t="shared" si="2"/>
        <v>113</v>
      </c>
      <c r="B114" s="9" t="s">
        <v>189</v>
      </c>
      <c r="C114" s="2" t="s">
        <v>199</v>
      </c>
      <c r="D114" s="8">
        <v>7.6</v>
      </c>
      <c r="E114" s="11" t="s">
        <v>96</v>
      </c>
      <c r="F114">
        <v>10.6</v>
      </c>
      <c r="H114" t="s">
        <v>85</v>
      </c>
    </row>
    <row r="115" spans="1:8">
      <c r="A115" s="13">
        <f t="shared" si="2"/>
        <v>114</v>
      </c>
      <c r="B115" s="10" t="s">
        <v>56</v>
      </c>
      <c r="C115" s="12" t="s">
        <v>200</v>
      </c>
      <c r="D115" s="22">
        <v>1.4</v>
      </c>
      <c r="E115" s="11" t="s">
        <v>94</v>
      </c>
    </row>
    <row r="116" spans="1:8">
      <c r="A116" s="7">
        <f t="shared" si="2"/>
        <v>115</v>
      </c>
      <c r="B116" s="9" t="s">
        <v>47</v>
      </c>
      <c r="C116" s="2" t="s">
        <v>199</v>
      </c>
      <c r="D116" s="23">
        <v>25</v>
      </c>
      <c r="E116" s="11" t="s">
        <v>96</v>
      </c>
      <c r="F116" s="4" t="s">
        <v>18</v>
      </c>
    </row>
    <row r="117" spans="1:8">
      <c r="A117" s="7">
        <f t="shared" si="2"/>
        <v>116</v>
      </c>
      <c r="B117" s="9" t="s">
        <v>42</v>
      </c>
      <c r="C117" s="2" t="s">
        <v>199</v>
      </c>
      <c r="D117" s="24">
        <v>13.8</v>
      </c>
      <c r="E117" s="11" t="s">
        <v>96</v>
      </c>
      <c r="H117" t="s">
        <v>143</v>
      </c>
    </row>
    <row r="118" spans="1:8">
      <c r="A118" s="7">
        <f t="shared" si="2"/>
        <v>117</v>
      </c>
      <c r="B118" s="9" t="s">
        <v>167</v>
      </c>
      <c r="C118" s="2" t="s">
        <v>199</v>
      </c>
      <c r="D118" s="24">
        <v>1.4</v>
      </c>
      <c r="E118" s="11" t="s">
        <v>96</v>
      </c>
      <c r="H118" t="s">
        <v>143</v>
      </c>
    </row>
    <row r="119" spans="1:8">
      <c r="A119" s="7">
        <f t="shared" si="2"/>
        <v>118</v>
      </c>
      <c r="B119" s="9" t="s">
        <v>168</v>
      </c>
      <c r="C119" s="2" t="s">
        <v>199</v>
      </c>
      <c r="D119" s="24">
        <f>0.8+0.6</f>
        <v>1.4</v>
      </c>
      <c r="E119" s="11" t="s">
        <v>96</v>
      </c>
      <c r="H119" t="s">
        <v>143</v>
      </c>
    </row>
    <row r="120" spans="1:8">
      <c r="A120" s="7">
        <f t="shared" si="2"/>
        <v>119</v>
      </c>
      <c r="B120" s="9" t="s">
        <v>43</v>
      </c>
      <c r="C120" s="2" t="s">
        <v>200</v>
      </c>
      <c r="D120" s="24">
        <v>0.6</v>
      </c>
      <c r="E120" s="11" t="s">
        <v>123</v>
      </c>
      <c r="H120" t="s">
        <v>143</v>
      </c>
    </row>
    <row r="121" spans="1:8">
      <c r="A121" s="7">
        <f t="shared" si="2"/>
        <v>120</v>
      </c>
      <c r="B121" s="9" t="s">
        <v>226</v>
      </c>
      <c r="C121" s="2" t="s">
        <v>200</v>
      </c>
      <c r="D121" s="24">
        <v>2.7</v>
      </c>
      <c r="E121" s="11" t="s">
        <v>123</v>
      </c>
      <c r="H121" t="s">
        <v>143</v>
      </c>
    </row>
    <row r="122" spans="1:8">
      <c r="A122" s="7">
        <f t="shared" si="2"/>
        <v>121</v>
      </c>
      <c r="B122" s="9" t="s">
        <v>204</v>
      </c>
      <c r="C122" s="2" t="s">
        <v>200</v>
      </c>
      <c r="D122" s="24">
        <v>2.2000000000000002</v>
      </c>
      <c r="E122" s="11" t="s">
        <v>123</v>
      </c>
      <c r="H122" t="s">
        <v>143</v>
      </c>
    </row>
    <row r="123" spans="1:8">
      <c r="A123" s="7">
        <f t="shared" si="2"/>
        <v>122</v>
      </c>
      <c r="B123" s="9" t="s">
        <v>119</v>
      </c>
      <c r="C123" s="2" t="s">
        <v>200</v>
      </c>
      <c r="D123" s="24">
        <v>6.9</v>
      </c>
      <c r="E123" s="11" t="s">
        <v>94</v>
      </c>
      <c r="H123" t="s">
        <v>143</v>
      </c>
    </row>
    <row r="124" spans="1:8">
      <c r="A124" s="7">
        <f t="shared" si="2"/>
        <v>123</v>
      </c>
      <c r="B124" s="9" t="s">
        <v>39</v>
      </c>
      <c r="C124" s="2" t="s">
        <v>200</v>
      </c>
      <c r="D124" s="26">
        <v>2</v>
      </c>
      <c r="E124" s="11" t="s">
        <v>123</v>
      </c>
      <c r="H124" t="s">
        <v>85</v>
      </c>
    </row>
    <row r="125" spans="1:8">
      <c r="A125" s="7">
        <f t="shared" si="2"/>
        <v>124</v>
      </c>
      <c r="B125" s="9" t="s">
        <v>179</v>
      </c>
      <c r="C125" s="2" t="s">
        <v>200</v>
      </c>
      <c r="D125" s="8">
        <v>4.9000000000000004</v>
      </c>
      <c r="E125" s="11" t="s">
        <v>94</v>
      </c>
      <c r="H125" t="s">
        <v>143</v>
      </c>
    </row>
    <row r="126" spans="1:8">
      <c r="A126" s="7">
        <f t="shared" si="2"/>
        <v>125</v>
      </c>
      <c r="B126" s="9" t="s">
        <v>180</v>
      </c>
      <c r="C126" s="2" t="s">
        <v>200</v>
      </c>
      <c r="D126" s="8">
        <v>2.4</v>
      </c>
      <c r="E126" s="11" t="s">
        <v>94</v>
      </c>
      <c r="H126" t="s">
        <v>143</v>
      </c>
    </row>
    <row r="127" spans="1:8">
      <c r="A127" s="7">
        <f t="shared" si="2"/>
        <v>126</v>
      </c>
      <c r="B127" s="9" t="s">
        <v>35</v>
      </c>
      <c r="C127" s="2" t="s">
        <v>200</v>
      </c>
      <c r="D127" s="8">
        <v>3.2</v>
      </c>
      <c r="E127" s="11" t="s">
        <v>94</v>
      </c>
      <c r="F127">
        <v>3</v>
      </c>
      <c r="H127" t="s">
        <v>85</v>
      </c>
    </row>
    <row r="128" spans="1:8">
      <c r="A128" s="7">
        <f t="shared" si="2"/>
        <v>127</v>
      </c>
      <c r="B128" s="14" t="s">
        <v>184</v>
      </c>
      <c r="C128" s="2" t="s">
        <v>200</v>
      </c>
      <c r="D128" s="21">
        <v>33.5</v>
      </c>
      <c r="E128" s="4" t="s">
        <v>94</v>
      </c>
      <c r="G128" s="3"/>
      <c r="H128" t="s">
        <v>143</v>
      </c>
    </row>
    <row r="129" spans="1:9">
      <c r="A129" s="7">
        <f t="shared" si="2"/>
        <v>128</v>
      </c>
      <c r="B129" s="9" t="s">
        <v>3</v>
      </c>
      <c r="C129" s="2" t="s">
        <v>200</v>
      </c>
      <c r="D129" s="8">
        <v>35.299999999999997</v>
      </c>
      <c r="E129" s="11" t="s">
        <v>94</v>
      </c>
      <c r="F129">
        <v>36</v>
      </c>
      <c r="G129" s="3"/>
      <c r="H129" t="s">
        <v>87</v>
      </c>
      <c r="I129" t="s">
        <v>88</v>
      </c>
    </row>
    <row r="130" spans="1:9">
      <c r="A130" s="7">
        <f t="shared" si="2"/>
        <v>129</v>
      </c>
      <c r="B130" s="9" t="s">
        <v>172</v>
      </c>
      <c r="C130" s="25" t="s">
        <v>200</v>
      </c>
      <c r="D130" s="8">
        <v>0.5</v>
      </c>
      <c r="E130" s="11" t="s">
        <v>94</v>
      </c>
      <c r="G130" s="3"/>
      <c r="H130" t="s">
        <v>143</v>
      </c>
    </row>
    <row r="131" spans="1:9">
      <c r="A131" s="7">
        <f t="shared" si="2"/>
        <v>130</v>
      </c>
      <c r="B131" s="9" t="s">
        <v>138</v>
      </c>
      <c r="C131" s="3" t="s">
        <v>200</v>
      </c>
      <c r="D131" s="8">
        <v>7.1</v>
      </c>
      <c r="E131" s="11" t="s">
        <v>123</v>
      </c>
      <c r="G131" s="3"/>
      <c r="H131" t="s">
        <v>143</v>
      </c>
    </row>
    <row r="132" spans="1:9">
      <c r="A132" s="7">
        <f t="shared" ref="A132:A195" si="3">A131+1</f>
        <v>131</v>
      </c>
      <c r="B132" s="9" t="s">
        <v>159</v>
      </c>
      <c r="C132" t="s">
        <v>199</v>
      </c>
      <c r="D132" s="21">
        <f>51+0.5</f>
        <v>51.5</v>
      </c>
      <c r="E132" s="11" t="s">
        <v>96</v>
      </c>
      <c r="H132" t="s">
        <v>143</v>
      </c>
    </row>
    <row r="133" spans="1:9">
      <c r="A133" s="7">
        <f t="shared" si="3"/>
        <v>132</v>
      </c>
      <c r="B133" s="9" t="s">
        <v>145</v>
      </c>
      <c r="C133" t="s">
        <v>200</v>
      </c>
      <c r="D133" s="21">
        <v>26.3</v>
      </c>
      <c r="E133" s="11" t="s">
        <v>120</v>
      </c>
      <c r="H133" t="s">
        <v>143</v>
      </c>
    </row>
    <row r="134" spans="1:9">
      <c r="A134" s="7">
        <f t="shared" si="3"/>
        <v>133</v>
      </c>
      <c r="B134" s="9" t="s">
        <v>107</v>
      </c>
      <c r="C134" t="s">
        <v>199</v>
      </c>
      <c r="D134" s="21">
        <f>38.5+0.5</f>
        <v>39</v>
      </c>
      <c r="E134" s="11" t="s">
        <v>96</v>
      </c>
      <c r="H134" t="s">
        <v>143</v>
      </c>
    </row>
    <row r="135" spans="1:9">
      <c r="A135" s="7">
        <f t="shared" si="3"/>
        <v>134</v>
      </c>
      <c r="B135" s="9" t="s">
        <v>144</v>
      </c>
      <c r="C135" s="25" t="s">
        <v>208</v>
      </c>
      <c r="D135" s="21">
        <v>26.3</v>
      </c>
      <c r="E135" s="11" t="s">
        <v>123</v>
      </c>
      <c r="H135" t="s">
        <v>143</v>
      </c>
    </row>
    <row r="136" spans="1:9">
      <c r="A136" s="7">
        <f t="shared" si="3"/>
        <v>135</v>
      </c>
      <c r="B136" s="9" t="s">
        <v>108</v>
      </c>
      <c r="C136" t="s">
        <v>200</v>
      </c>
      <c r="D136" s="21">
        <v>6.5</v>
      </c>
      <c r="E136" s="11" t="s">
        <v>94</v>
      </c>
      <c r="F136">
        <v>6.5</v>
      </c>
      <c r="H136" t="s">
        <v>85</v>
      </c>
    </row>
    <row r="137" spans="1:9">
      <c r="A137" s="7">
        <f t="shared" si="3"/>
        <v>136</v>
      </c>
      <c r="B137" s="9" t="s">
        <v>64</v>
      </c>
      <c r="C137" t="s">
        <v>200</v>
      </c>
      <c r="D137" s="20">
        <v>70</v>
      </c>
      <c r="E137" s="11" t="s">
        <v>94</v>
      </c>
    </row>
    <row r="138" spans="1:9">
      <c r="A138" s="7">
        <f t="shared" si="3"/>
        <v>137</v>
      </c>
      <c r="B138" s="9" t="s">
        <v>65</v>
      </c>
      <c r="C138" t="s">
        <v>200</v>
      </c>
      <c r="D138" s="20">
        <v>5</v>
      </c>
      <c r="E138" s="11" t="s">
        <v>94</v>
      </c>
    </row>
    <row r="139" spans="1:9">
      <c r="A139" s="7">
        <f t="shared" si="3"/>
        <v>138</v>
      </c>
      <c r="B139" s="9" t="s">
        <v>66</v>
      </c>
      <c r="C139" t="s">
        <v>200</v>
      </c>
      <c r="D139" s="21">
        <f>68.8+1.4</f>
        <v>70.2</v>
      </c>
      <c r="E139" s="11" t="s">
        <v>94</v>
      </c>
      <c r="H139" t="s">
        <v>143</v>
      </c>
    </row>
    <row r="140" spans="1:9">
      <c r="A140" s="7">
        <f t="shared" si="3"/>
        <v>139</v>
      </c>
      <c r="B140" s="9" t="s">
        <v>67</v>
      </c>
      <c r="C140" t="s">
        <v>200</v>
      </c>
      <c r="D140" s="20">
        <v>5</v>
      </c>
      <c r="E140" s="11" t="s">
        <v>94</v>
      </c>
    </row>
    <row r="141" spans="1:9">
      <c r="A141" s="7">
        <f t="shared" si="3"/>
        <v>140</v>
      </c>
      <c r="B141" s="9" t="s">
        <v>186</v>
      </c>
      <c r="C141" t="s">
        <v>200</v>
      </c>
      <c r="D141" s="21">
        <v>1.2</v>
      </c>
      <c r="E141" s="11" t="s">
        <v>123</v>
      </c>
      <c r="H141" t="s">
        <v>143</v>
      </c>
    </row>
    <row r="142" spans="1:9">
      <c r="A142" s="7">
        <f t="shared" si="3"/>
        <v>141</v>
      </c>
      <c r="B142" s="9" t="s">
        <v>101</v>
      </c>
      <c r="C142" t="s">
        <v>199</v>
      </c>
      <c r="D142" s="21">
        <f>2.7+2</f>
        <v>4.7</v>
      </c>
      <c r="E142" s="11" t="s">
        <v>96</v>
      </c>
      <c r="H142" t="s">
        <v>143</v>
      </c>
    </row>
    <row r="143" spans="1:9">
      <c r="A143" s="7">
        <f t="shared" si="3"/>
        <v>142</v>
      </c>
      <c r="B143" s="9" t="s">
        <v>102</v>
      </c>
      <c r="C143" s="2" t="s">
        <v>200</v>
      </c>
      <c r="D143" s="20">
        <v>5</v>
      </c>
      <c r="E143" s="11" t="s">
        <v>94</v>
      </c>
    </row>
    <row r="144" spans="1:9">
      <c r="A144" s="7">
        <f t="shared" si="3"/>
        <v>143</v>
      </c>
      <c r="B144" s="14" t="s">
        <v>37</v>
      </c>
      <c r="C144" s="4" t="s">
        <v>199</v>
      </c>
      <c r="D144" s="21">
        <v>1.1000000000000001</v>
      </c>
      <c r="E144" s="11" t="s">
        <v>96</v>
      </c>
      <c r="F144">
        <v>0.5</v>
      </c>
      <c r="H144" t="s">
        <v>85</v>
      </c>
    </row>
    <row r="145" spans="1:8">
      <c r="A145" s="7">
        <f t="shared" si="3"/>
        <v>144</v>
      </c>
      <c r="B145" s="14" t="s">
        <v>36</v>
      </c>
      <c r="C145" s="4" t="s">
        <v>199</v>
      </c>
      <c r="D145" s="8">
        <v>1.1000000000000001</v>
      </c>
      <c r="E145" s="11" t="s">
        <v>96</v>
      </c>
      <c r="F145">
        <v>1.6</v>
      </c>
      <c r="G145">
        <v>2.2999999999999998</v>
      </c>
      <c r="H145" t="s">
        <v>85</v>
      </c>
    </row>
    <row r="146" spans="1:8">
      <c r="A146" s="7">
        <f t="shared" si="3"/>
        <v>145</v>
      </c>
      <c r="B146" s="9" t="s">
        <v>99</v>
      </c>
      <c r="C146" s="4" t="s">
        <v>199</v>
      </c>
      <c r="D146" s="23">
        <v>25</v>
      </c>
      <c r="E146" s="11" t="s">
        <v>96</v>
      </c>
      <c r="F146" s="4" t="s">
        <v>18</v>
      </c>
    </row>
    <row r="147" spans="1:8">
      <c r="A147" s="7">
        <f t="shared" si="3"/>
        <v>146</v>
      </c>
      <c r="B147" s="9" t="s">
        <v>98</v>
      </c>
      <c r="C147" s="4" t="s">
        <v>200</v>
      </c>
      <c r="D147" s="23">
        <v>25</v>
      </c>
      <c r="E147" s="11" t="s">
        <v>120</v>
      </c>
    </row>
    <row r="148" spans="1:8">
      <c r="A148" s="7">
        <f t="shared" si="3"/>
        <v>147</v>
      </c>
      <c r="B148" s="9" t="s">
        <v>0</v>
      </c>
      <c r="C148" s="4" t="s">
        <v>200</v>
      </c>
      <c r="D148" s="23">
        <v>5</v>
      </c>
      <c r="E148" s="11" t="s">
        <v>94</v>
      </c>
    </row>
    <row r="149" spans="1:8">
      <c r="A149" s="7">
        <f t="shared" si="3"/>
        <v>148</v>
      </c>
      <c r="B149" s="9" t="s">
        <v>124</v>
      </c>
      <c r="C149" s="4" t="s">
        <v>200</v>
      </c>
      <c r="D149" s="23">
        <v>5</v>
      </c>
      <c r="E149" s="11" t="s">
        <v>120</v>
      </c>
    </row>
    <row r="150" spans="1:8">
      <c r="A150" s="7">
        <f t="shared" si="3"/>
        <v>149</v>
      </c>
      <c r="B150" s="9" t="s">
        <v>110</v>
      </c>
      <c r="C150" s="2" t="s">
        <v>200</v>
      </c>
      <c r="D150" s="23">
        <v>10</v>
      </c>
      <c r="E150" s="11" t="s">
        <v>120</v>
      </c>
    </row>
    <row r="151" spans="1:8">
      <c r="A151" s="7">
        <f t="shared" si="3"/>
        <v>150</v>
      </c>
      <c r="B151" s="9" t="s">
        <v>185</v>
      </c>
      <c r="C151" s="2" t="s">
        <v>200</v>
      </c>
      <c r="D151" s="24">
        <v>5.7</v>
      </c>
      <c r="E151" s="11" t="s">
        <v>94</v>
      </c>
      <c r="H151" t="s">
        <v>143</v>
      </c>
    </row>
    <row r="152" spans="1:8">
      <c r="A152" s="7">
        <f t="shared" si="3"/>
        <v>151</v>
      </c>
      <c r="B152" s="9" t="s">
        <v>176</v>
      </c>
      <c r="C152" s="2" t="s">
        <v>200</v>
      </c>
      <c r="D152" s="24">
        <v>5.4</v>
      </c>
      <c r="E152" s="11" t="s">
        <v>123</v>
      </c>
      <c r="H152" t="s">
        <v>143</v>
      </c>
    </row>
    <row r="153" spans="1:8">
      <c r="A153" s="7">
        <f t="shared" si="3"/>
        <v>152</v>
      </c>
      <c r="B153" s="9" t="s">
        <v>62</v>
      </c>
      <c r="C153" s="2" t="s">
        <v>199</v>
      </c>
      <c r="D153" s="21">
        <v>4.2</v>
      </c>
      <c r="E153" s="11" t="s">
        <v>96</v>
      </c>
      <c r="F153">
        <v>5</v>
      </c>
      <c r="H153" t="s">
        <v>85</v>
      </c>
    </row>
    <row r="154" spans="1:8">
      <c r="A154" s="7">
        <f t="shared" si="3"/>
        <v>153</v>
      </c>
      <c r="B154" s="9" t="s">
        <v>40</v>
      </c>
      <c r="C154" s="2" t="s">
        <v>199</v>
      </c>
      <c r="D154" s="8">
        <f>8.1+7.9</f>
        <v>16</v>
      </c>
      <c r="E154" s="11" t="s">
        <v>96</v>
      </c>
      <c r="F154">
        <v>19</v>
      </c>
      <c r="H154" t="s">
        <v>85</v>
      </c>
    </row>
    <row r="155" spans="1:8">
      <c r="A155" s="7">
        <f t="shared" si="3"/>
        <v>154</v>
      </c>
      <c r="B155" s="9" t="s">
        <v>41</v>
      </c>
      <c r="C155" s="2" t="s">
        <v>199</v>
      </c>
      <c r="D155" s="8">
        <v>9.8000000000000007</v>
      </c>
      <c r="E155" s="11" t="s">
        <v>96</v>
      </c>
      <c r="F155">
        <v>10.5</v>
      </c>
      <c r="H155" t="s">
        <v>85</v>
      </c>
    </row>
    <row r="156" spans="1:8">
      <c r="A156" s="7">
        <f t="shared" si="3"/>
        <v>155</v>
      </c>
      <c r="B156" s="9" t="s">
        <v>139</v>
      </c>
      <c r="C156" s="2" t="s">
        <v>200</v>
      </c>
      <c r="D156" s="8">
        <v>3.8</v>
      </c>
      <c r="E156" s="11" t="s">
        <v>123</v>
      </c>
      <c r="H156" t="s">
        <v>143</v>
      </c>
    </row>
    <row r="157" spans="1:8">
      <c r="A157" s="7">
        <f t="shared" si="3"/>
        <v>156</v>
      </c>
      <c r="B157" s="14" t="s">
        <v>225</v>
      </c>
      <c r="C157" s="2" t="s">
        <v>200</v>
      </c>
      <c r="D157" s="8">
        <f>5.7+1.7</f>
        <v>7.4</v>
      </c>
      <c r="E157" s="11" t="s">
        <v>94</v>
      </c>
      <c r="F157">
        <v>7</v>
      </c>
      <c r="H157" t="s">
        <v>85</v>
      </c>
    </row>
    <row r="158" spans="1:8">
      <c r="A158" s="7">
        <f t="shared" si="3"/>
        <v>157</v>
      </c>
      <c r="B158" s="14" t="s">
        <v>169</v>
      </c>
      <c r="C158" s="2" t="s">
        <v>199</v>
      </c>
      <c r="D158" s="21">
        <v>7</v>
      </c>
      <c r="E158" s="11" t="s">
        <v>96</v>
      </c>
      <c r="H158" t="s">
        <v>143</v>
      </c>
    </row>
    <row r="159" spans="1:8">
      <c r="A159" s="7">
        <f t="shared" si="3"/>
        <v>158</v>
      </c>
      <c r="B159" s="14" t="s">
        <v>142</v>
      </c>
      <c r="C159" s="2" t="s">
        <v>200</v>
      </c>
      <c r="D159" s="21">
        <v>5.7</v>
      </c>
      <c r="E159" s="11" t="s">
        <v>94</v>
      </c>
      <c r="H159" t="s">
        <v>143</v>
      </c>
    </row>
    <row r="160" spans="1:8">
      <c r="A160" s="7">
        <f t="shared" si="3"/>
        <v>159</v>
      </c>
      <c r="B160" s="14" t="s">
        <v>69</v>
      </c>
      <c r="C160" s="2" t="s">
        <v>200</v>
      </c>
      <c r="D160" s="8">
        <v>2.5</v>
      </c>
      <c r="E160" s="11" t="s">
        <v>123</v>
      </c>
      <c r="F160">
        <v>3.5</v>
      </c>
      <c r="H160" t="s">
        <v>85</v>
      </c>
    </row>
    <row r="161" spans="1:9">
      <c r="A161" s="13">
        <f t="shared" si="3"/>
        <v>160</v>
      </c>
      <c r="B161" s="15" t="s">
        <v>55</v>
      </c>
      <c r="C161" s="12" t="s">
        <v>200</v>
      </c>
      <c r="D161" s="27">
        <v>5.0999999999999996</v>
      </c>
      <c r="E161" s="11" t="s">
        <v>94</v>
      </c>
      <c r="H161" t="s">
        <v>143</v>
      </c>
    </row>
    <row r="162" spans="1:9">
      <c r="A162" s="7">
        <f t="shared" si="3"/>
        <v>161</v>
      </c>
      <c r="B162" s="9" t="s">
        <v>245</v>
      </c>
      <c r="C162" s="2" t="s">
        <v>200</v>
      </c>
      <c r="D162" s="24">
        <v>27.1</v>
      </c>
      <c r="E162" s="11" t="s">
        <v>94</v>
      </c>
      <c r="H162" t="s">
        <v>143</v>
      </c>
      <c r="I162">
        <v>45.6</v>
      </c>
    </row>
    <row r="163" spans="1:9">
      <c r="A163" s="7">
        <f t="shared" si="3"/>
        <v>162</v>
      </c>
      <c r="B163" s="9" t="s">
        <v>246</v>
      </c>
      <c r="C163" s="2" t="s">
        <v>200</v>
      </c>
      <c r="D163" s="24">
        <v>11.2</v>
      </c>
      <c r="E163" s="11" t="s">
        <v>123</v>
      </c>
      <c r="H163" t="s">
        <v>143</v>
      </c>
    </row>
    <row r="164" spans="1:9">
      <c r="A164" s="7">
        <f t="shared" si="3"/>
        <v>163</v>
      </c>
      <c r="B164" s="9" t="s">
        <v>112</v>
      </c>
      <c r="C164" s="2" t="s">
        <v>208</v>
      </c>
      <c r="D164" s="8">
        <f>6.14*10</f>
        <v>61.4</v>
      </c>
      <c r="E164" s="11" t="s">
        <v>192</v>
      </c>
      <c r="H164" t="s">
        <v>143</v>
      </c>
    </row>
    <row r="165" spans="1:9">
      <c r="A165" s="7">
        <f t="shared" si="3"/>
        <v>164</v>
      </c>
      <c r="B165" s="9" t="s">
        <v>20</v>
      </c>
      <c r="C165" s="2" t="s">
        <v>208</v>
      </c>
      <c r="D165" s="21">
        <v>2.6</v>
      </c>
      <c r="E165" s="11" t="s">
        <v>94</v>
      </c>
      <c r="H165" t="s">
        <v>143</v>
      </c>
    </row>
    <row r="166" spans="1:9">
      <c r="A166" s="7">
        <f t="shared" si="3"/>
        <v>165</v>
      </c>
      <c r="B166" s="9" t="s">
        <v>210</v>
      </c>
      <c r="C166" s="2" t="s">
        <v>200</v>
      </c>
      <c r="D166" s="21">
        <v>3.8</v>
      </c>
      <c r="E166" s="11" t="s">
        <v>94</v>
      </c>
      <c r="H166" t="s">
        <v>143</v>
      </c>
    </row>
    <row r="167" spans="1:9">
      <c r="A167" s="7">
        <f t="shared" si="3"/>
        <v>166</v>
      </c>
      <c r="B167" s="9" t="s">
        <v>219</v>
      </c>
      <c r="C167" s="2" t="s">
        <v>200</v>
      </c>
      <c r="D167" s="21">
        <v>1.3</v>
      </c>
      <c r="E167" s="11" t="s">
        <v>123</v>
      </c>
      <c r="H167" t="s">
        <v>143</v>
      </c>
    </row>
    <row r="168" spans="1:9">
      <c r="A168" s="7">
        <f>A182+1</f>
        <v>179</v>
      </c>
      <c r="B168" s="9" t="s">
        <v>22</v>
      </c>
      <c r="C168" s="2" t="s">
        <v>200</v>
      </c>
      <c r="D168" s="21">
        <v>0.8</v>
      </c>
      <c r="E168" s="11" t="s">
        <v>94</v>
      </c>
      <c r="H168" t="s">
        <v>143</v>
      </c>
    </row>
    <row r="169" spans="1:9">
      <c r="A169" s="7">
        <f>A167+1</f>
        <v>167</v>
      </c>
      <c r="B169" s="9" t="s">
        <v>211</v>
      </c>
      <c r="C169" s="2" t="s">
        <v>200</v>
      </c>
      <c r="D169" s="20">
        <f>562.7-17.8-(2*39.1)+1-188.6</f>
        <v>279.10000000000014</v>
      </c>
      <c r="E169" s="11" t="s">
        <v>94</v>
      </c>
    </row>
    <row r="170" spans="1:9">
      <c r="A170" s="7">
        <f t="shared" si="3"/>
        <v>168</v>
      </c>
      <c r="B170" s="9" t="s">
        <v>4</v>
      </c>
      <c r="C170" s="2" t="s">
        <v>208</v>
      </c>
      <c r="D170" s="20">
        <v>35</v>
      </c>
      <c r="E170" s="4" t="s">
        <v>192</v>
      </c>
      <c r="G170" s="3"/>
    </row>
    <row r="171" spans="1:9">
      <c r="A171" s="7">
        <f t="shared" si="3"/>
        <v>169</v>
      </c>
      <c r="B171" s="9" t="s">
        <v>9</v>
      </c>
      <c r="C171" s="2" t="s">
        <v>208</v>
      </c>
      <c r="D171" s="20">
        <v>42</v>
      </c>
      <c r="E171" s="4" t="s">
        <v>192</v>
      </c>
    </row>
    <row r="172" spans="1:9">
      <c r="A172" s="7">
        <f t="shared" si="3"/>
        <v>170</v>
      </c>
      <c r="B172" s="9" t="s">
        <v>11</v>
      </c>
      <c r="C172" s="2" t="s">
        <v>208</v>
      </c>
      <c r="D172" s="20">
        <v>8</v>
      </c>
      <c r="E172" s="4" t="s">
        <v>192</v>
      </c>
    </row>
    <row r="173" spans="1:9">
      <c r="A173" s="7">
        <f t="shared" si="3"/>
        <v>171</v>
      </c>
      <c r="B173" s="9" t="s">
        <v>8</v>
      </c>
      <c r="C173" s="2" t="s">
        <v>208</v>
      </c>
      <c r="D173" s="20">
        <v>35</v>
      </c>
      <c r="E173" s="4" t="s">
        <v>192</v>
      </c>
    </row>
    <row r="174" spans="1:9">
      <c r="A174" s="7">
        <f t="shared" si="3"/>
        <v>172</v>
      </c>
      <c r="B174" s="9" t="s">
        <v>7</v>
      </c>
      <c r="C174" s="2" t="s">
        <v>208</v>
      </c>
      <c r="D174" s="20">
        <v>35</v>
      </c>
      <c r="E174" s="4" t="s">
        <v>192</v>
      </c>
    </row>
    <row r="175" spans="1:9">
      <c r="A175" s="7"/>
      <c r="B175" s="9" t="s">
        <v>247</v>
      </c>
      <c r="C175" s="2"/>
      <c r="D175" s="20">
        <v>10</v>
      </c>
      <c r="E175" s="4" t="s">
        <v>192</v>
      </c>
    </row>
    <row r="176" spans="1:9">
      <c r="A176" s="7"/>
      <c r="B176" s="9" t="s">
        <v>248</v>
      </c>
      <c r="C176" s="2"/>
      <c r="D176" s="20">
        <v>10</v>
      </c>
      <c r="E176" s="4" t="s">
        <v>192</v>
      </c>
    </row>
    <row r="177" spans="1:8">
      <c r="A177" s="7">
        <f>A174+1</f>
        <v>173</v>
      </c>
      <c r="B177" s="9" t="s">
        <v>6</v>
      </c>
      <c r="C177" s="2" t="s">
        <v>208</v>
      </c>
      <c r="D177" s="20">
        <v>25</v>
      </c>
      <c r="E177" s="4" t="s">
        <v>192</v>
      </c>
      <c r="F177" s="3"/>
    </row>
    <row r="178" spans="1:8">
      <c r="A178" s="7">
        <f t="shared" si="3"/>
        <v>174</v>
      </c>
      <c r="B178" s="9" t="s">
        <v>5</v>
      </c>
      <c r="C178" s="2" t="s">
        <v>208</v>
      </c>
      <c r="D178" s="20">
        <v>25</v>
      </c>
      <c r="E178" s="4" t="s">
        <v>192</v>
      </c>
      <c r="F178" s="3"/>
    </row>
    <row r="179" spans="1:8">
      <c r="A179" s="7">
        <f>A178+1</f>
        <v>175</v>
      </c>
      <c r="B179" s="14" t="s">
        <v>19</v>
      </c>
      <c r="C179" s="2" t="s">
        <v>208</v>
      </c>
      <c r="D179" s="20">
        <v>15</v>
      </c>
      <c r="E179" s="4" t="s">
        <v>192</v>
      </c>
    </row>
    <row r="180" spans="1:8">
      <c r="A180" s="7">
        <f t="shared" si="3"/>
        <v>176</v>
      </c>
      <c r="B180" s="14" t="s">
        <v>24</v>
      </c>
      <c r="C180" s="2" t="s">
        <v>208</v>
      </c>
      <c r="D180" s="20">
        <v>15</v>
      </c>
      <c r="E180" s="4" t="s">
        <v>192</v>
      </c>
    </row>
    <row r="181" spans="1:8">
      <c r="A181" s="7">
        <f t="shared" si="3"/>
        <v>177</v>
      </c>
      <c r="B181" s="14" t="s">
        <v>25</v>
      </c>
      <c r="C181" s="2" t="s">
        <v>208</v>
      </c>
      <c r="D181" s="20">
        <v>15</v>
      </c>
      <c r="E181" s="4" t="s">
        <v>192</v>
      </c>
    </row>
    <row r="182" spans="1:8">
      <c r="A182" s="7">
        <f t="shared" si="3"/>
        <v>178</v>
      </c>
      <c r="B182" s="14" t="s">
        <v>26</v>
      </c>
      <c r="C182" s="2" t="s">
        <v>208</v>
      </c>
      <c r="D182" s="20">
        <v>10</v>
      </c>
      <c r="E182" s="4" t="s">
        <v>192</v>
      </c>
    </row>
    <row r="183" spans="1:8">
      <c r="A183" s="7">
        <f>A168+1</f>
        <v>180</v>
      </c>
      <c r="B183" s="9" t="s">
        <v>156</v>
      </c>
      <c r="C183" s="2" t="s">
        <v>199</v>
      </c>
      <c r="D183" s="21">
        <v>2.4</v>
      </c>
      <c r="E183" s="11" t="s">
        <v>96</v>
      </c>
      <c r="H183" t="s">
        <v>143</v>
      </c>
    </row>
    <row r="184" spans="1:8">
      <c r="A184" s="7">
        <f t="shared" si="3"/>
        <v>181</v>
      </c>
      <c r="B184" s="9" t="s">
        <v>63</v>
      </c>
      <c r="C184" s="2" t="s">
        <v>199</v>
      </c>
      <c r="D184" s="26">
        <v>35.4</v>
      </c>
      <c r="E184" s="11" t="s">
        <v>96</v>
      </c>
      <c r="H184" t="s">
        <v>85</v>
      </c>
    </row>
    <row r="185" spans="1:8">
      <c r="A185" s="7">
        <f t="shared" si="3"/>
        <v>182</v>
      </c>
      <c r="B185" s="9" t="s">
        <v>201</v>
      </c>
      <c r="C185" s="25" t="s">
        <v>200</v>
      </c>
      <c r="D185" s="20">
        <v>3</v>
      </c>
      <c r="E185" s="11" t="s">
        <v>120</v>
      </c>
    </row>
    <row r="186" spans="1:8">
      <c r="A186" s="7">
        <f t="shared" si="3"/>
        <v>183</v>
      </c>
      <c r="B186" s="9" t="s">
        <v>202</v>
      </c>
      <c r="C186" s="25" t="s">
        <v>200</v>
      </c>
      <c r="D186" s="20">
        <v>40</v>
      </c>
      <c r="E186" s="11" t="s">
        <v>120</v>
      </c>
    </row>
    <row r="187" spans="1:8">
      <c r="A187" s="7">
        <f t="shared" si="3"/>
        <v>184</v>
      </c>
      <c r="B187" s="14" t="s">
        <v>90</v>
      </c>
      <c r="C187" s="25" t="s">
        <v>199</v>
      </c>
      <c r="D187" s="26">
        <v>5</v>
      </c>
      <c r="E187" s="11" t="s">
        <v>96</v>
      </c>
      <c r="H187" t="s">
        <v>85</v>
      </c>
    </row>
    <row r="188" spans="1:8">
      <c r="A188" s="7">
        <f t="shared" si="3"/>
        <v>185</v>
      </c>
      <c r="B188" s="14" t="s">
        <v>171</v>
      </c>
      <c r="C188" s="25" t="s">
        <v>199</v>
      </c>
      <c r="D188" s="8">
        <v>1.2</v>
      </c>
      <c r="E188" s="11" t="s">
        <v>96</v>
      </c>
      <c r="H188" t="s">
        <v>143</v>
      </c>
    </row>
    <row r="189" spans="1:8">
      <c r="A189" s="7">
        <f t="shared" si="3"/>
        <v>186</v>
      </c>
      <c r="B189" s="9" t="s">
        <v>115</v>
      </c>
      <c r="C189" s="2" t="s">
        <v>208</v>
      </c>
      <c r="D189" s="23">
        <v>5</v>
      </c>
      <c r="E189" s="11" t="s">
        <v>123</v>
      </c>
      <c r="F189" s="4" t="s">
        <v>18</v>
      </c>
    </row>
    <row r="190" spans="1:8">
      <c r="A190" s="7">
        <f t="shared" si="3"/>
        <v>187</v>
      </c>
      <c r="B190" s="9" t="s">
        <v>38</v>
      </c>
      <c r="C190" s="25" t="s">
        <v>208</v>
      </c>
      <c r="D190" s="26">
        <v>27</v>
      </c>
      <c r="E190" s="11" t="s">
        <v>192</v>
      </c>
      <c r="H190" t="s">
        <v>85</v>
      </c>
    </row>
    <row r="191" spans="1:8">
      <c r="A191" s="7">
        <f t="shared" si="3"/>
        <v>188</v>
      </c>
      <c r="B191" s="9" t="s">
        <v>72</v>
      </c>
      <c r="C191" s="2" t="s">
        <v>208</v>
      </c>
      <c r="D191" s="26">
        <v>24</v>
      </c>
      <c r="E191" s="11" t="s">
        <v>192</v>
      </c>
      <c r="H191" t="s">
        <v>85</v>
      </c>
    </row>
    <row r="192" spans="1:8">
      <c r="A192" s="7">
        <f t="shared" si="3"/>
        <v>189</v>
      </c>
      <c r="B192" s="9" t="s">
        <v>100</v>
      </c>
      <c r="C192" s="2" t="s">
        <v>200</v>
      </c>
      <c r="D192" s="21">
        <v>5.9</v>
      </c>
      <c r="E192" s="11" t="s">
        <v>94</v>
      </c>
      <c r="H192" t="s">
        <v>143</v>
      </c>
    </row>
    <row r="193" spans="1:8">
      <c r="A193" s="7">
        <f t="shared" si="3"/>
        <v>190</v>
      </c>
      <c r="B193" s="9" t="s">
        <v>136</v>
      </c>
      <c r="C193" s="2" t="s">
        <v>208</v>
      </c>
      <c r="D193" s="21">
        <v>2.1</v>
      </c>
      <c r="E193" s="11" t="s">
        <v>192</v>
      </c>
      <c r="H193" t="s">
        <v>143</v>
      </c>
    </row>
    <row r="194" spans="1:8">
      <c r="A194" s="7">
        <f t="shared" si="3"/>
        <v>191</v>
      </c>
      <c r="B194" s="9" t="s">
        <v>188</v>
      </c>
      <c r="C194" s="2" t="s">
        <v>199</v>
      </c>
      <c r="D194" s="21">
        <v>0.5</v>
      </c>
      <c r="E194" s="11" t="s">
        <v>96</v>
      </c>
      <c r="H194" t="s">
        <v>143</v>
      </c>
    </row>
    <row r="195" spans="1:8">
      <c r="A195" s="7">
        <f t="shared" si="3"/>
        <v>192</v>
      </c>
      <c r="B195" s="9" t="s">
        <v>1</v>
      </c>
      <c r="C195" s="2" t="s">
        <v>200</v>
      </c>
      <c r="D195" s="23">
        <v>5</v>
      </c>
      <c r="E195" s="11" t="s">
        <v>123</v>
      </c>
    </row>
    <row r="196" spans="1:8">
      <c r="A196" s="7">
        <f t="shared" ref="A196:A214" si="4">A195+1</f>
        <v>193</v>
      </c>
      <c r="B196" s="14" t="s">
        <v>73</v>
      </c>
      <c r="C196" s="2" t="s">
        <v>208</v>
      </c>
      <c r="D196" s="26">
        <v>24.6</v>
      </c>
      <c r="E196" s="11" t="s">
        <v>192</v>
      </c>
      <c r="H196" t="s">
        <v>85</v>
      </c>
    </row>
    <row r="197" spans="1:8">
      <c r="A197" s="7">
        <f t="shared" si="4"/>
        <v>194</v>
      </c>
      <c r="B197" s="14" t="s">
        <v>223</v>
      </c>
      <c r="C197" s="2" t="s">
        <v>200</v>
      </c>
      <c r="D197" s="8">
        <v>8.5</v>
      </c>
      <c r="E197" s="11" t="s">
        <v>120</v>
      </c>
      <c r="F197">
        <v>8</v>
      </c>
      <c r="H197" t="s">
        <v>85</v>
      </c>
    </row>
    <row r="198" spans="1:8">
      <c r="A198" s="7">
        <f t="shared" si="4"/>
        <v>195</v>
      </c>
      <c r="B198" s="14" t="s">
        <v>224</v>
      </c>
      <c r="C198" s="2" t="s">
        <v>199</v>
      </c>
      <c r="D198" s="8">
        <v>5.2</v>
      </c>
      <c r="E198" s="11" t="s">
        <v>96</v>
      </c>
      <c r="H198" t="s">
        <v>143</v>
      </c>
    </row>
    <row r="199" spans="1:8">
      <c r="A199" s="7">
        <f t="shared" si="4"/>
        <v>196</v>
      </c>
      <c r="B199" s="14" t="s">
        <v>68</v>
      </c>
      <c r="C199" s="2" t="s">
        <v>200</v>
      </c>
      <c r="D199" s="26">
        <v>6</v>
      </c>
      <c r="E199" s="11" t="s">
        <v>123</v>
      </c>
      <c r="H199" t="s">
        <v>85</v>
      </c>
    </row>
    <row r="200" spans="1:8">
      <c r="A200" s="7">
        <f t="shared" si="4"/>
        <v>197</v>
      </c>
      <c r="B200" s="14" t="s">
        <v>220</v>
      </c>
      <c r="C200" s="2" t="s">
        <v>200</v>
      </c>
      <c r="D200" s="21">
        <v>2.5</v>
      </c>
      <c r="E200" s="11" t="s">
        <v>94</v>
      </c>
      <c r="H200" t="s">
        <v>143</v>
      </c>
    </row>
    <row r="201" spans="1:8">
      <c r="A201" s="7">
        <f t="shared" si="4"/>
        <v>198</v>
      </c>
      <c r="B201" s="14" t="s">
        <v>221</v>
      </c>
      <c r="C201" s="2" t="s">
        <v>200</v>
      </c>
      <c r="D201" s="21">
        <v>2.5</v>
      </c>
      <c r="E201" s="11" t="s">
        <v>94</v>
      </c>
      <c r="H201" t="s">
        <v>143</v>
      </c>
    </row>
    <row r="202" spans="1:8">
      <c r="A202" s="7">
        <f t="shared" si="4"/>
        <v>199</v>
      </c>
      <c r="B202" s="14" t="s">
        <v>222</v>
      </c>
      <c r="C202" s="2" t="s">
        <v>200</v>
      </c>
      <c r="D202" s="21">
        <v>1.7</v>
      </c>
      <c r="E202" s="11" t="s">
        <v>94</v>
      </c>
      <c r="H202" t="s">
        <v>143</v>
      </c>
    </row>
    <row r="203" spans="1:8">
      <c r="A203" s="7">
        <f t="shared" si="4"/>
        <v>200</v>
      </c>
      <c r="B203" s="14" t="s">
        <v>205</v>
      </c>
      <c r="C203" s="2" t="s">
        <v>200</v>
      </c>
      <c r="D203" s="21">
        <v>14.5</v>
      </c>
      <c r="E203" s="11" t="s">
        <v>123</v>
      </c>
      <c r="H203" t="s">
        <v>143</v>
      </c>
    </row>
    <row r="204" spans="1:8">
      <c r="A204" s="7">
        <f t="shared" si="4"/>
        <v>201</v>
      </c>
      <c r="B204" s="14" t="s">
        <v>183</v>
      </c>
      <c r="C204" s="2" t="s">
        <v>200</v>
      </c>
      <c r="D204" s="21">
        <v>0.8</v>
      </c>
      <c r="E204" s="11" t="s">
        <v>123</v>
      </c>
      <c r="H204" t="s">
        <v>143</v>
      </c>
    </row>
    <row r="205" spans="1:8">
      <c r="A205" s="7">
        <f t="shared" si="4"/>
        <v>202</v>
      </c>
      <c r="B205" s="14" t="s">
        <v>113</v>
      </c>
      <c r="C205" s="2" t="s">
        <v>200</v>
      </c>
      <c r="D205" s="21">
        <v>15.9</v>
      </c>
      <c r="E205" s="11" t="s">
        <v>94</v>
      </c>
      <c r="H205" t="s">
        <v>143</v>
      </c>
    </row>
    <row r="206" spans="1:8">
      <c r="A206" s="7">
        <f t="shared" si="4"/>
        <v>203</v>
      </c>
      <c r="B206" s="14" t="s">
        <v>21</v>
      </c>
      <c r="C206" s="2" t="s">
        <v>200</v>
      </c>
      <c r="D206" s="21">
        <f>62.7+1.9</f>
        <v>64.600000000000009</v>
      </c>
      <c r="E206" s="11" t="s">
        <v>94</v>
      </c>
      <c r="H206" t="s">
        <v>143</v>
      </c>
    </row>
    <row r="207" spans="1:8">
      <c r="A207" s="7">
        <f t="shared" si="4"/>
        <v>204</v>
      </c>
      <c r="B207" s="14" t="s">
        <v>140</v>
      </c>
      <c r="C207" s="2" t="s">
        <v>200</v>
      </c>
      <c r="D207" s="21">
        <v>3.5</v>
      </c>
      <c r="E207" s="11" t="s">
        <v>123</v>
      </c>
      <c r="H207" t="s">
        <v>143</v>
      </c>
    </row>
    <row r="208" spans="1:8">
      <c r="A208" s="7">
        <f t="shared" si="4"/>
        <v>205</v>
      </c>
      <c r="B208" s="14" t="s">
        <v>152</v>
      </c>
      <c r="C208" s="2" t="s">
        <v>200</v>
      </c>
      <c r="D208" s="21">
        <v>2.6</v>
      </c>
      <c r="E208" s="11" t="s">
        <v>94</v>
      </c>
      <c r="H208" t="s">
        <v>143</v>
      </c>
    </row>
    <row r="209" spans="1:8">
      <c r="A209" s="7">
        <f t="shared" si="4"/>
        <v>206</v>
      </c>
      <c r="B209" s="14" t="s">
        <v>153</v>
      </c>
      <c r="C209" s="2" t="s">
        <v>200</v>
      </c>
      <c r="D209" s="21">
        <v>2.4</v>
      </c>
      <c r="E209" s="11" t="s">
        <v>94</v>
      </c>
      <c r="H209" t="s">
        <v>143</v>
      </c>
    </row>
    <row r="210" spans="1:8">
      <c r="A210" s="7">
        <f t="shared" si="4"/>
        <v>207</v>
      </c>
      <c r="B210" s="14" t="s">
        <v>137</v>
      </c>
      <c r="C210" s="2" t="s">
        <v>200</v>
      </c>
      <c r="D210" s="21">
        <v>0.6</v>
      </c>
      <c r="E210" s="11" t="s">
        <v>123</v>
      </c>
      <c r="H210" t="s">
        <v>143</v>
      </c>
    </row>
    <row r="211" spans="1:8">
      <c r="A211" s="7">
        <f t="shared" si="4"/>
        <v>208</v>
      </c>
      <c r="B211" s="14" t="s">
        <v>230</v>
      </c>
      <c r="C211" s="2"/>
      <c r="D211" s="21">
        <f>3.3+2.3</f>
        <v>5.6</v>
      </c>
      <c r="E211" s="11" t="s">
        <v>94</v>
      </c>
      <c r="H211" t="s">
        <v>143</v>
      </c>
    </row>
    <row r="212" spans="1:8">
      <c r="A212" s="7">
        <f t="shared" si="4"/>
        <v>209</v>
      </c>
      <c r="B212" s="14" t="s">
        <v>209</v>
      </c>
      <c r="C212" s="2" t="s">
        <v>200</v>
      </c>
      <c r="D212" s="21">
        <f>39.1*4</f>
        <v>156.4</v>
      </c>
      <c r="E212" s="11" t="s">
        <v>94</v>
      </c>
      <c r="H212" t="s">
        <v>143</v>
      </c>
    </row>
    <row r="213" spans="1:8">
      <c r="A213" s="7">
        <f t="shared" si="4"/>
        <v>210</v>
      </c>
      <c r="B213" s="14" t="s">
        <v>117</v>
      </c>
      <c r="C213" s="2" t="s">
        <v>208</v>
      </c>
      <c r="D213" s="20">
        <v>60</v>
      </c>
      <c r="E213" s="11" t="s">
        <v>192</v>
      </c>
    </row>
    <row r="214" spans="1:8" ht="15.75" thickBot="1">
      <c r="A214" s="7">
        <f t="shared" si="4"/>
        <v>211</v>
      </c>
      <c r="B214" s="16" t="s">
        <v>118</v>
      </c>
      <c r="C214" s="1" t="s">
        <v>208</v>
      </c>
      <c r="D214" s="20">
        <v>60</v>
      </c>
      <c r="E214" s="19" t="s">
        <v>192</v>
      </c>
    </row>
    <row r="215" spans="1:8" s="4" customFormat="1">
      <c r="D215" s="24"/>
    </row>
    <row r="216" spans="1:8">
      <c r="A216" s="7"/>
      <c r="D216">
        <f>SUMIF(E2:E214,"BASE",D2:D214)</f>
        <v>2518.3200000000002</v>
      </c>
      <c r="E216" s="11" t="s">
        <v>94</v>
      </c>
      <c r="F216" t="s">
        <v>249</v>
      </c>
    </row>
    <row r="217" spans="1:8">
      <c r="A217" s="7"/>
      <c r="D217">
        <f>SUMIF(E2:E214,"POT B",D2:D214)</f>
        <v>184</v>
      </c>
      <c r="E217" s="11" t="s">
        <v>121</v>
      </c>
      <c r="F217" t="s">
        <v>215</v>
      </c>
    </row>
    <row r="218" spans="1:8">
      <c r="A218" s="7"/>
      <c r="D218">
        <f>SUMIF(E2:E214,"POT L",D2:D214)</f>
        <v>125.89999999999999</v>
      </c>
      <c r="E218" s="11" t="s">
        <v>122</v>
      </c>
      <c r="F218" t="s">
        <v>250</v>
      </c>
    </row>
    <row r="219" spans="1:8">
      <c r="A219" s="7"/>
      <c r="D219">
        <f>SUMIF(E2:E214,"LOSS",D2:D214)</f>
        <v>541.10000000000014</v>
      </c>
      <c r="E219" s="11" t="s">
        <v>116</v>
      </c>
      <c r="F219" t="s">
        <v>216</v>
      </c>
    </row>
    <row r="220" spans="1:8">
      <c r="B220" s="8">
        <v>3004.1</v>
      </c>
      <c r="D220">
        <f>D216+D217+D218-31</f>
        <v>2797.2200000000003</v>
      </c>
      <c r="E220" s="11" t="s">
        <v>95</v>
      </c>
      <c r="F220" t="s">
        <v>217</v>
      </c>
    </row>
    <row r="221" spans="1:8">
      <c r="B221">
        <v>585</v>
      </c>
      <c r="D221" s="8">
        <f>D216+D218+D219</f>
        <v>3185.3200000000006</v>
      </c>
      <c r="E221" s="11" t="s">
        <v>114</v>
      </c>
      <c r="F221" t="s">
        <v>214</v>
      </c>
    </row>
    <row r="222" spans="1:8">
      <c r="D222">
        <f>SUMIF(E2:E214,"INFO",D2:D214)</f>
        <v>654.4</v>
      </c>
      <c r="E222" s="11" t="s">
        <v>193</v>
      </c>
      <c r="F222" t="s">
        <v>218</v>
      </c>
    </row>
  </sheetData>
  <autoFilter ref="A1:I214">
    <filterColumn colId="7"/>
  </autoFilter>
  <conditionalFormatting sqref="E214:E1048576 F184 F15:F16 F22 F24:F25 F45:F47 F7:F8 F113 F143 E1:E211">
    <cfRule type="cellIs" dxfId="9" priority="9" operator="equal">
      <formula>"LOSS"</formula>
    </cfRule>
    <cfRule type="cellIs" dxfId="8" priority="10" operator="equal">
      <formula>"BASE"</formula>
    </cfRule>
  </conditionalFormatting>
  <conditionalFormatting sqref="F184 F15:F16 F22 F24:F25 F45:F47 F7:F8 F113 F143 E1:E1048576">
    <cfRule type="cellIs" dxfId="7" priority="6" operator="equal">
      <formula>"POT B"</formula>
    </cfRule>
    <cfRule type="cellIs" dxfId="6" priority="7" operator="equal">
      <formula>"POT L"</formula>
    </cfRule>
    <cfRule type="cellIs" dxfId="5" priority="8" operator="equal">
      <formula>"POT"</formula>
    </cfRule>
  </conditionalFormatting>
  <conditionalFormatting sqref="E219:E1048576 F189 F48:F50 F116 F146 F23 F25:F26 F15:F16 F7:F8 E1:E216">
    <cfRule type="cellIs" dxfId="4" priority="4" operator="equal">
      <formula>"LOSS"</formula>
    </cfRule>
    <cfRule type="cellIs" dxfId="3" priority="5" operator="equal">
      <formula>"BASE"</formula>
    </cfRule>
  </conditionalFormatting>
  <conditionalFormatting sqref="F189 F48:F50 F116 F146 F23 F25:F26 F15:F16 F7:F8 E1:E1048576">
    <cfRule type="cellIs" dxfId="2" priority="1" operator="equal">
      <formula>"POT B"</formula>
    </cfRule>
    <cfRule type="cellIs" dxfId="1" priority="2" operator="equal">
      <formula>"POT L"</formula>
    </cfRule>
    <cfRule type="cellIs" dxfId="0" priority="3" operator="equal">
      <formula>"POT"</formula>
    </cfRule>
  </conditionalFormatting>
  <pageMargins left="0.42" right="0.39" top="0.4" bottom="0.45" header="0.3" footer="0.3"/>
  <pageSetup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Red GSX</vt:lpstr>
      <vt:lpstr>'Red GSX'!Print_Area</vt:lpstr>
    </vt:vector>
  </TitlesOfParts>
  <Company>Kiewit 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JWalkup</dc:creator>
  <cp:lastModifiedBy>JWalkup</cp:lastModifiedBy>
  <cp:lastPrinted>2011-12-09T18:48:20Z</cp:lastPrinted>
  <dcterms:created xsi:type="dcterms:W3CDTF">2011-07-20T20:06:56Z</dcterms:created>
  <dcterms:modified xsi:type="dcterms:W3CDTF">2011-12-22T18:08:05Z</dcterms:modified>
</cp:coreProperties>
</file>